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stitutional Research\Assessment\Surveys\HEDS\HEDS Data Files\Faculty\"/>
    </mc:Choice>
  </mc:AlternateContent>
  <xr:revisionPtr revIDLastSave="0" documentId="13_ncr:1_{BE6F7A6D-DC8C-440F-95BE-AB245A0A3B30}" xr6:coauthVersionLast="36" xr6:coauthVersionMax="36" xr10:uidLastSave="{00000000-0000-0000-0000-000000000000}"/>
  <bookViews>
    <workbookView xWindow="0" yWindow="0" windowWidth="28800" windowHeight="9525" tabRatio="981" xr2:uid="{1E0EA28D-5D3D-4BCD-8568-BF5611CAB319}"/>
  </bookViews>
  <sheets>
    <sheet name="Title Page" sheetId="18" r:id="rId1"/>
    <sheet name="Preface" sheetId="16" r:id="rId2"/>
    <sheet name="Survey Questions" sheetId="17" r:id="rId3"/>
    <sheet name="Q1_Lvl-Agree" sheetId="9" r:id="rId4"/>
    <sheet name="Q2_Satisfied" sheetId="10" r:id="rId5"/>
    <sheet name="Q3_Contact" sheetId="11" r:id="rId6"/>
    <sheet name="Q4a-Satisfication" sheetId="2" r:id="rId7"/>
    <sheet name="Q4b-Methods" sheetId="13" r:id="rId8"/>
    <sheet name="Q5_Worry" sheetId="3" r:id="rId9"/>
    <sheet name="Q6_Response" sheetId="4" r:id="rId10"/>
    <sheet name="Q7_Stress" sheetId="5" r:id="rId11"/>
    <sheet name="Q8, 10-11 Sentment" sheetId="14" r:id="rId12"/>
    <sheet name="Q9 Anxiety" sheetId="19" r:id="rId13"/>
    <sheet name="Q12_Connect" sheetId="7" r:id="rId14"/>
    <sheet name="Q13-16 Demographics" sheetId="1" r:id="rId1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9" l="1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7" i="19"/>
  <c r="C8" i="4"/>
  <c r="C9" i="4"/>
  <c r="C10" i="4"/>
  <c r="C8" i="7"/>
  <c r="C9" i="7"/>
  <c r="C10" i="7"/>
  <c r="C11" i="7"/>
  <c r="C12" i="7"/>
  <c r="C7" i="7"/>
  <c r="F10" i="1"/>
  <c r="E10" i="1"/>
  <c r="S37" i="1"/>
  <c r="T10" i="1"/>
  <c r="T17" i="1"/>
  <c r="T18" i="1"/>
  <c r="T19" i="1"/>
  <c r="T20" i="1"/>
  <c r="T21" i="1"/>
  <c r="T16" i="1"/>
  <c r="T11" i="1"/>
  <c r="R35" i="1"/>
  <c r="R36" i="1"/>
  <c r="R37" i="1"/>
  <c r="R34" i="1"/>
  <c r="R27" i="1"/>
  <c r="R28" i="1"/>
  <c r="R29" i="1"/>
  <c r="R26" i="1"/>
  <c r="R17" i="1"/>
  <c r="R18" i="1"/>
  <c r="R19" i="1"/>
  <c r="R20" i="1"/>
  <c r="R21" i="1"/>
  <c r="R16" i="1"/>
  <c r="R8" i="1"/>
  <c r="R10" i="1"/>
  <c r="R11" i="1"/>
  <c r="R9" i="1"/>
  <c r="C8" i="5"/>
  <c r="C9" i="5"/>
  <c r="C10" i="5"/>
  <c r="C11" i="5"/>
  <c r="C7" i="5"/>
  <c r="C65" i="4"/>
  <c r="C64" i="4"/>
  <c r="C63" i="4"/>
  <c r="C62" i="4"/>
  <c r="C61" i="4"/>
  <c r="C60" i="4"/>
  <c r="C59" i="4"/>
  <c r="C54" i="4"/>
  <c r="C53" i="4"/>
  <c r="C52" i="4"/>
  <c r="C51" i="4"/>
  <c r="C50" i="4"/>
  <c r="C49" i="4"/>
  <c r="C48" i="4"/>
  <c r="C44" i="4"/>
  <c r="C43" i="4"/>
  <c r="C42" i="4"/>
  <c r="C41" i="4"/>
  <c r="C40" i="4"/>
  <c r="C39" i="4"/>
  <c r="C38" i="4"/>
  <c r="C34" i="4"/>
  <c r="C33" i="4"/>
  <c r="C32" i="4"/>
  <c r="C31" i="4"/>
  <c r="C30" i="4"/>
  <c r="C29" i="4"/>
  <c r="C28" i="4"/>
  <c r="C24" i="4"/>
  <c r="C23" i="4"/>
  <c r="C22" i="4"/>
  <c r="C21" i="4"/>
  <c r="C20" i="4"/>
  <c r="C19" i="4"/>
  <c r="C18" i="4"/>
  <c r="C14" i="4"/>
  <c r="C13" i="4"/>
  <c r="C12" i="4"/>
  <c r="C11" i="4"/>
  <c r="C122" i="3"/>
  <c r="C121" i="3"/>
  <c r="C120" i="3"/>
  <c r="C119" i="3"/>
  <c r="C118" i="3"/>
  <c r="C117" i="3"/>
  <c r="C116" i="3"/>
  <c r="C111" i="3"/>
  <c r="C110" i="3"/>
  <c r="C109" i="3"/>
  <c r="C108" i="3"/>
  <c r="C107" i="3"/>
  <c r="C106" i="3"/>
  <c r="C105" i="3"/>
  <c r="C100" i="3"/>
  <c r="C99" i="3"/>
  <c r="C98" i="3"/>
  <c r="C97" i="3"/>
  <c r="C96" i="3"/>
  <c r="C95" i="3"/>
  <c r="C94" i="3"/>
  <c r="C90" i="3"/>
  <c r="C89" i="3"/>
  <c r="C88" i="3"/>
  <c r="C87" i="3"/>
  <c r="C86" i="3"/>
  <c r="C85" i="3"/>
  <c r="C84" i="3"/>
  <c r="C80" i="3"/>
  <c r="C79" i="3"/>
  <c r="C78" i="3"/>
  <c r="C77" i="3"/>
  <c r="C76" i="3"/>
  <c r="C75" i="3"/>
  <c r="C74" i="3"/>
  <c r="C69" i="3"/>
  <c r="C68" i="3"/>
  <c r="C67" i="3"/>
  <c r="C66" i="3"/>
  <c r="C65" i="3"/>
  <c r="C64" i="3"/>
  <c r="C63" i="3"/>
  <c r="C58" i="3"/>
  <c r="C57" i="3"/>
  <c r="C56" i="3"/>
  <c r="C55" i="3"/>
  <c r="C54" i="3"/>
  <c r="C53" i="3"/>
  <c r="C52" i="3"/>
  <c r="C47" i="3"/>
  <c r="C46" i="3"/>
  <c r="C45" i="3"/>
  <c r="C44" i="3"/>
  <c r="C43" i="3"/>
  <c r="C42" i="3"/>
  <c r="C41" i="3"/>
  <c r="C36" i="3"/>
  <c r="C35" i="3"/>
  <c r="C34" i="3"/>
  <c r="C33" i="3"/>
  <c r="C32" i="3"/>
  <c r="C31" i="3"/>
  <c r="C30" i="3"/>
  <c r="C25" i="3"/>
  <c r="C24" i="3"/>
  <c r="C23" i="3"/>
  <c r="C22" i="3"/>
  <c r="C21" i="3"/>
  <c r="C20" i="3"/>
  <c r="C19" i="3"/>
  <c r="C14" i="3"/>
  <c r="C13" i="3"/>
  <c r="C12" i="3"/>
  <c r="C11" i="3"/>
  <c r="C10" i="3"/>
  <c r="C9" i="3"/>
  <c r="C8" i="3"/>
  <c r="C14" i="11"/>
  <c r="C13" i="11"/>
  <c r="C12" i="11"/>
  <c r="C11" i="11"/>
  <c r="C10" i="11"/>
  <c r="C9" i="11"/>
  <c r="C8" i="11"/>
  <c r="C14" i="10"/>
  <c r="C13" i="10"/>
  <c r="C12" i="10"/>
  <c r="C11" i="10"/>
  <c r="C10" i="10"/>
  <c r="C9" i="10"/>
  <c r="C8" i="10"/>
  <c r="C47" i="9"/>
  <c r="C46" i="9"/>
  <c r="C45" i="9"/>
  <c r="C44" i="9"/>
  <c r="C43" i="9"/>
  <c r="C42" i="9"/>
  <c r="C41" i="9"/>
  <c r="C36" i="9"/>
  <c r="C35" i="9"/>
  <c r="C34" i="9"/>
  <c r="C33" i="9"/>
  <c r="C32" i="9"/>
  <c r="C31" i="9"/>
  <c r="C30" i="9"/>
  <c r="C25" i="9"/>
  <c r="C24" i="9"/>
  <c r="C23" i="9"/>
  <c r="C22" i="9"/>
  <c r="C21" i="9"/>
  <c r="C20" i="9"/>
  <c r="C19" i="9"/>
  <c r="C14" i="9"/>
  <c r="C13" i="9"/>
  <c r="C12" i="9"/>
  <c r="C11" i="9"/>
  <c r="C10" i="9"/>
  <c r="C8" i="9"/>
  <c r="C9" i="9"/>
  <c r="C30" i="13"/>
  <c r="D30" i="13"/>
  <c r="E30" i="13"/>
  <c r="F30" i="13"/>
  <c r="G30" i="13"/>
  <c r="B30" i="13"/>
  <c r="F35" i="1"/>
  <c r="F34" i="1"/>
  <c r="E28" i="1"/>
  <c r="E8" i="1"/>
  <c r="E20" i="1"/>
  <c r="F28" i="1"/>
  <c r="C9" i="1"/>
  <c r="F9" i="1" s="1"/>
  <c r="C8" i="1"/>
  <c r="F8" i="1" s="1"/>
  <c r="E35" i="1"/>
  <c r="E34" i="1"/>
  <c r="C35" i="1"/>
  <c r="G35" i="1" s="1"/>
  <c r="C34" i="1"/>
  <c r="G34" i="1" s="1"/>
  <c r="D37" i="1"/>
  <c r="F37" i="1" s="1"/>
  <c r="C26" i="1"/>
  <c r="F26" i="1" s="1"/>
  <c r="C27" i="1"/>
  <c r="F27" i="1" s="1"/>
  <c r="F20" i="1"/>
  <c r="C17" i="1"/>
  <c r="F17" i="1" s="1"/>
  <c r="C18" i="1"/>
  <c r="F18" i="1" s="1"/>
  <c r="C19" i="1"/>
  <c r="F19" i="1" s="1"/>
  <c r="C16" i="1"/>
  <c r="F16" i="1" s="1"/>
  <c r="E27" i="1"/>
  <c r="E26" i="1"/>
  <c r="B29" i="1"/>
  <c r="E29" i="1" s="1"/>
  <c r="D21" i="1"/>
  <c r="E11" i="1"/>
  <c r="E9" i="1"/>
  <c r="E17" i="1"/>
  <c r="E18" i="1"/>
  <c r="E19" i="1"/>
  <c r="E16" i="1"/>
  <c r="C22" i="19" l="1"/>
  <c r="T8" i="1"/>
  <c r="T9" i="1"/>
  <c r="C21" i="1"/>
  <c r="F21" i="1" s="1"/>
  <c r="C37" i="1"/>
  <c r="C11" i="1"/>
  <c r="F11" i="1" s="1"/>
  <c r="E37" i="1"/>
  <c r="E21" i="1"/>
  <c r="C29" i="1"/>
  <c r="F29" i="1" s="1"/>
  <c r="G37" i="1" l="1"/>
</calcChain>
</file>

<file path=xl/sharedStrings.xml><?xml version="1.0" encoding="utf-8"?>
<sst xmlns="http://schemas.openxmlformats.org/spreadsheetml/2006/main" count="585" uniqueCount="208">
  <si>
    <t>Professor</t>
  </si>
  <si>
    <t>Associate Professor</t>
  </si>
  <si>
    <t>Assistant Professor</t>
  </si>
  <si>
    <t>Lecturer/Instructor</t>
  </si>
  <si>
    <t>No response</t>
  </si>
  <si>
    <t>Percent</t>
  </si>
  <si>
    <t>Part-time</t>
  </si>
  <si>
    <t>Full-time</t>
  </si>
  <si>
    <t>Total (Responses)</t>
  </si>
  <si>
    <t>(No response)</t>
  </si>
  <si>
    <t>Total</t>
  </si>
  <si>
    <t>--</t>
  </si>
  <si>
    <t>Male</t>
  </si>
  <si>
    <t>Female</t>
  </si>
  <si>
    <r>
      <t>Professor</t>
    </r>
    <r>
      <rPr>
        <vertAlign val="superscript"/>
        <sz val="11"/>
        <color theme="1"/>
        <rFont val="Calibri"/>
        <family val="2"/>
        <scheme val="minor"/>
      </rPr>
      <t>1</t>
    </r>
  </si>
  <si>
    <t>NR Pro-rate</t>
  </si>
  <si>
    <t>Not White</t>
  </si>
  <si>
    <t>White</t>
  </si>
  <si>
    <t xml:space="preserve">HEDS   </t>
  </si>
  <si>
    <t>Reponses</t>
  </si>
  <si>
    <t>Academic Colleges</t>
  </si>
  <si>
    <t>Response Rate</t>
  </si>
  <si>
    <t>Count</t>
  </si>
  <si>
    <t>Nominal</t>
  </si>
  <si>
    <t>Respondents</t>
  </si>
  <si>
    <t>Population</t>
  </si>
  <si>
    <t>No Response</t>
  </si>
  <si>
    <t>Man</t>
  </si>
  <si>
    <t>Woman</t>
  </si>
  <si>
    <t>Selected a race/ethnicity but not only white</t>
  </si>
  <si>
    <t>Selected only white</t>
  </si>
  <si>
    <t>For your current term online/remote courses, please list which instructional methods you have used.</t>
  </si>
  <si>
    <t>Q13_Time Status</t>
  </si>
  <si>
    <t>Q14_Rank</t>
  </si>
  <si>
    <t>Q15_Sex</t>
  </si>
  <si>
    <t>Q16_Ethnicity</t>
  </si>
  <si>
    <t>Online Method</t>
  </si>
  <si>
    <t>Number of Faculty 
by Method</t>
  </si>
  <si>
    <t>Zoom</t>
  </si>
  <si>
    <t>Sakai</t>
  </si>
  <si>
    <t>Panopto</t>
  </si>
  <si>
    <t>Flipped classroom</t>
  </si>
  <si>
    <t>Other/Not Specified</t>
  </si>
  <si>
    <t>Sub-totals</t>
  </si>
  <si>
    <t>1 Method</t>
  </si>
  <si>
    <t>2 Methods</t>
  </si>
  <si>
    <t>3 Methods</t>
  </si>
  <si>
    <t>Number of Methods</t>
  </si>
  <si>
    <t xml:space="preserve">Total </t>
  </si>
  <si>
    <t>One Method</t>
  </si>
  <si>
    <t>Multiple Methods</t>
  </si>
  <si>
    <t>Total Methods</t>
  </si>
  <si>
    <t>% of Faculty reporting  (duplicated)</t>
  </si>
  <si>
    <t>Q13_Time status</t>
  </si>
  <si>
    <t>Q16_Race</t>
  </si>
  <si>
    <t>NR Pro-rated</t>
  </si>
  <si>
    <t>Strongly disagree</t>
  </si>
  <si>
    <t>Disagree</t>
  </si>
  <si>
    <t>Neither agree nor disagree</t>
  </si>
  <si>
    <t>Agree</t>
  </si>
  <si>
    <t>Strongly agree</t>
  </si>
  <si>
    <t>Very dissatisfied</t>
  </si>
  <si>
    <t>Generally dissatisfied</t>
  </si>
  <si>
    <t>Neither satisfied nor dissatisfied</t>
  </si>
  <si>
    <t>Generally satisfied</t>
  </si>
  <si>
    <t>Very satisfied</t>
  </si>
  <si>
    <t>Never</t>
  </si>
  <si>
    <t>Almost never</t>
  </si>
  <si>
    <t>Sometimes</t>
  </si>
  <si>
    <t>Often</t>
  </si>
  <si>
    <t>Very often</t>
  </si>
  <si>
    <t>Little or none</t>
  </si>
  <si>
    <t>Some</t>
  </si>
  <si>
    <t>A great deal</t>
  </si>
  <si>
    <t>No connection</t>
  </si>
  <si>
    <t>Very little connection</t>
  </si>
  <si>
    <t>Some connection</t>
  </si>
  <si>
    <t>Very strong connection</t>
  </si>
  <si>
    <t>This section contains short answer questions regarding various questions of sentiment.  The questions are:</t>
  </si>
  <si>
    <t>What have you appreciated most about this institution's response to COVID-19?</t>
  </si>
  <si>
    <t>What part of this institution's response to COVID-19 has caused you the most stress or anxiety?</t>
  </si>
  <si>
    <t>What are your biggest worries or concerns as you think about what’s coming up in the next few months?</t>
  </si>
  <si>
    <t>Is there anything else you’d like to tell this institution about how we’ve responded to COVID-19 and your experience this spring?</t>
  </si>
  <si>
    <t>Responses</t>
  </si>
  <si>
    <t>Questions</t>
  </si>
  <si>
    <t>Level of agreement - Senior leadership has done a good job protecting faculty from the negative health consequences of COVID-19.</t>
  </si>
  <si>
    <t>Level of agreement - Senior leadership has done a good job helping faculty adapt to the changes at the institution brought on by the spread of COVID-19.</t>
  </si>
  <si>
    <t>Level of agreement - Senior leadership has helped faculty understand priorities and direction in their work given changes at the institution brought on by the spread of COVID-19.</t>
  </si>
  <si>
    <t>Level of agreement - Senior leadership has shown care and concern for faculty as they respond to the spread of COVID-19.</t>
  </si>
  <si>
    <t>1.01 -Senior leadership has done a good job protecting faculty from the negative health consequences of COVID-19.</t>
  </si>
  <si>
    <t>1.02 -Senior leadership has done a good job helping faculty adapt to the changes at the institution brought on by the spread of COVID-19.</t>
  </si>
  <si>
    <t>1.03 -Senior leadership has helped faculty understand priorities and direction in their work given changes at the institution brought on by the spread of COVID-19.</t>
  </si>
  <si>
    <t>1.04 - Senior leadership has shown care and concern for faculty as they respond to the spread of COVID-19.</t>
  </si>
  <si>
    <t>Overall, how satisfied are you with the support you are getting from this institution to help you adjust to all the changes this spring?</t>
  </si>
  <si>
    <t>2.0 - Overall, how satisfied are you with the support you are getting from this institution to help you adjust to all the changes this spring?</t>
  </si>
  <si>
    <t>3.0 -  I know whom to contact if I have questions about how changes at this institution in response to COVID-19 will affect me.</t>
  </si>
  <si>
    <t>`</t>
  </si>
  <si>
    <t>Level of satisfaction - The timeliness of the communication you’ve received from this institution about its ongoing responses to COVID-19</t>
  </si>
  <si>
    <t>Level of satisfaction - The clarity of the communication you’ve received from this institution about its ongoing responses to COVID-19</t>
  </si>
  <si>
    <t>Level of satisfaction - The support you’ve received to help you to revise your classes to an online/a remote format</t>
  </si>
  <si>
    <t>Level of satisfaction - The information you’ve received about how changes at this institution in response to COVID-19 will impact your employment</t>
  </si>
  <si>
    <t>Level of satisfaction - The information you’ve received about how changes at this institution in response to COVID-19 will impact the institution’s future viability</t>
  </si>
  <si>
    <t>4.01 -The timeliness of the communication you’ve received from this institution about its ongoing responses to COVID-19</t>
  </si>
  <si>
    <t>4.02 -The clarity of the communication you’ve received from this institution about its ongoing responses to COVID-19</t>
  </si>
  <si>
    <t>4.03 The support you’ve received to help you to revise your classes to an online/a remote format</t>
  </si>
  <si>
    <t>4.04 The information you’ve received about how changes at this institution in response to COVID-19 will impact your employment</t>
  </si>
  <si>
    <t>4.05 - The information you’ve received about how changes at this institution in response to COVID-19 will impact the institution’s future viability</t>
  </si>
  <si>
    <t>5.01 - How often do you worry - Doing your job effectively despite the changes in your work environment</t>
  </si>
  <si>
    <t>5.02 - How often do you worry - Feeling pressure to come to your place of work</t>
  </si>
  <si>
    <t>5.03 - How often do you worry - Losing connections with your colleagues</t>
  </si>
  <si>
    <t>5.04 - How often do you worry - Health and well-being of your colleagues</t>
  </si>
  <si>
    <t>5.05 - How often do you worry - Health and well-being of your students</t>
  </si>
  <si>
    <t>5.06 - How often do you worry - Health and well-being of your friends and family</t>
  </si>
  <si>
    <t>5.07 - How often do you worry - Your health and well-being</t>
  </si>
  <si>
    <t>5.08 - How often do you worry - What the future holds for this institution</t>
  </si>
  <si>
    <t>5.09 - How often do you worry - Having access to health care for you and/or your family</t>
  </si>
  <si>
    <t>5.1 - How often do you worry - Paying your bills</t>
  </si>
  <si>
    <t>5.11 - How often do you worry - Losing your job</t>
  </si>
  <si>
    <t>6.01 - Since institution response, how often - Had too many things to do?</t>
  </si>
  <si>
    <t>6.02 - Since institution response, how often - Felt you were in a hurry?</t>
  </si>
  <si>
    <t>6.03 - Since institution response, how often - Felt under pressure from deadlines?</t>
  </si>
  <si>
    <t>6.04 - Since institution response, how often - Felt difficulties were piling up so high that you could not overcome them?</t>
  </si>
  <si>
    <t>6.05 - Since institution response, how often - Felt that you were on top of things?</t>
  </si>
  <si>
    <t>6.06 - Since institution response, how often - Had too many worries?</t>
  </si>
  <si>
    <t>Overall, how much stress are you feeling about the potential consequences of the spread of COVID-19?</t>
  </si>
  <si>
    <t>7 - Overall, how much stress are you feeling about the potential consequences of the spread of COVID-19?</t>
  </si>
  <si>
    <t>Connection to this institution</t>
  </si>
  <si>
    <t>12 - Connection to this institution</t>
  </si>
  <si>
    <t>8 - What have you appreciated most about this institution's response to COVID-19?</t>
  </si>
  <si>
    <t>9 - What part of this institution's response to COVID-19 has caused you the most stress or anxiety?</t>
  </si>
  <si>
    <t>10 - What are your biggest worries or concerns as you think about what’s coming up in the next few months?</t>
  </si>
  <si>
    <t>11 - Is there anything else you’d like to tell this institution about how we’ve responded to COVID-19 and your experience this spring?</t>
  </si>
  <si>
    <t>Note: No coding or analysis has yet been taken on these Questions</t>
  </si>
  <si>
    <t>University of Baltimore</t>
  </si>
  <si>
    <t>Demographics, Questions 13-16</t>
  </si>
  <si>
    <t>Question 1 -Assessment of Sennior Leadership</t>
  </si>
  <si>
    <t>HEDS Faculty Survey, Fiscal Year 2020</t>
  </si>
  <si>
    <t>Question 2 - Satisfaction with Support</t>
  </si>
  <si>
    <t>Question 3 - Knowing who to Contact</t>
  </si>
  <si>
    <t>Question 4a - Satisfication with Communications and Support</t>
  </si>
  <si>
    <t>Question 4b - Assessment of Methods</t>
  </si>
  <si>
    <t>Question 5 - Frequency of Worry</t>
  </si>
  <si>
    <t>Question 6 - Reponse Requirments</t>
  </si>
  <si>
    <t>Question 7 - Level of Stress</t>
  </si>
  <si>
    <t>Questions 8 - 11  An Assessment of Sentiment</t>
  </si>
  <si>
    <t>Question 12 - Strenght of Connection</t>
  </si>
  <si>
    <t xml:space="preserve">indicates "multiple choice" selection.  </t>
  </si>
  <si>
    <t>indicates "short answer" responses</t>
  </si>
  <si>
    <t xml:space="preserve">The HEDS Faculty Survey is comprised of 16 questions, principally designed on the effect of the COVID19 pandemic for the faculty on </t>
  </si>
  <si>
    <t>their assessments of the effects of the pandemic on University, and specifidcally on instruction and themselvles.</t>
  </si>
  <si>
    <t xml:space="preserve">A total of 13 questions are asked, most with multiple sub-entries; the questsions are both multiple choice (Likert scale) and short answer.  </t>
  </si>
  <si>
    <t>For ease of reference, the following color coding has been used:</t>
  </si>
  <si>
    <t>As of July 9, 2020 only one (1) of the short answer questions has been coded, Question 4b, and the results are contained herein. Questins 8-11,</t>
  </si>
  <si>
    <t>have not as yet been coded.</t>
  </si>
  <si>
    <t>Level of agreement - I know whom to contact if I have questions about how changes at this institution in response to COVID-19 will affect me.</t>
  </si>
  <si>
    <t>Which of these online/remote instructional methods have worked best for you?</t>
  </si>
  <si>
    <t>Thinking about the online/remote instructional methods that worked best, why do you think they were effective?</t>
  </si>
  <si>
    <t>Of the online/remote instructional methods that you have used, which ones have not worked well for you?</t>
  </si>
  <si>
    <t>Thinking about the online/remote instructional methods that didn’t work well, why do you think they weren’t effective?</t>
  </si>
  <si>
    <t>How often do you worry - Doing your job effectively despite the changes in your work environment</t>
  </si>
  <si>
    <t>How often do you worry - Feeling pressure to come to your place of work</t>
  </si>
  <si>
    <t>How often do you worry - Losing connections with your colleagues</t>
  </si>
  <si>
    <t>How often do you worry - Health and well-being of your colleagues</t>
  </si>
  <si>
    <t>How often do you worry - Health and well-being of your students</t>
  </si>
  <si>
    <t>How often do you worry - Health and well-being of your friends and family</t>
  </si>
  <si>
    <t>How often do you worry - Your health and well-being</t>
  </si>
  <si>
    <t>How often do you worry - What the future holds for this institution</t>
  </si>
  <si>
    <t>How often do you worry - Having access to health care for you and/or your family</t>
  </si>
  <si>
    <t>How often do you worry - Paying your bills</t>
  </si>
  <si>
    <t>How often do you worry - Losing your job</t>
  </si>
  <si>
    <t>Since institution response, how often - Had too many things to do?</t>
  </si>
  <si>
    <t>Since institution response, how often - Felt you were in a hurry?</t>
  </si>
  <si>
    <t>Since institution response, how often - Felt under pressure from deadlines?</t>
  </si>
  <si>
    <t>Since institution response, how often - Felt difficulties were piling up so high that you could not overcome them?</t>
  </si>
  <si>
    <t>Since institution response, how often - Felt that you were on top of things?</t>
  </si>
  <si>
    <t>Since institution response, how often - Had too many worries?</t>
  </si>
  <si>
    <t>Full-time or part-time</t>
  </si>
  <si>
    <t>Academic Rank Recode</t>
  </si>
  <si>
    <t>Gender</t>
  </si>
  <si>
    <t>White Dummy Variable</t>
  </si>
  <si>
    <t>Question #</t>
  </si>
  <si>
    <t>Question</t>
  </si>
  <si>
    <t>Preface</t>
  </si>
  <si>
    <t>Survey Questions</t>
  </si>
  <si>
    <t>Communication</t>
  </si>
  <si>
    <t>Conversion to online</t>
  </si>
  <si>
    <t>Health</t>
  </si>
  <si>
    <t>Inaccessibility of campus</t>
  </si>
  <si>
    <t>Leadership</t>
  </si>
  <si>
    <t>None</t>
  </si>
  <si>
    <t>Overwork</t>
  </si>
  <si>
    <t>Student welfare</t>
  </si>
  <si>
    <t>Uncertainty</t>
  </si>
  <si>
    <t>University policy</t>
  </si>
  <si>
    <t>University viability</t>
  </si>
  <si>
    <t>Online instruction only, Fa'20</t>
  </si>
  <si>
    <t>University planning</t>
  </si>
  <si>
    <t>Academic/Technical Resources</t>
  </si>
  <si>
    <t>Response</t>
  </si>
  <si>
    <t>Question 9 - Anxiety about Response</t>
  </si>
  <si>
    <t>HEDS COVID-19 University of Baltimore Faculty</t>
  </si>
  <si>
    <t>Frequencies Report</t>
  </si>
  <si>
    <t>(Draft)</t>
  </si>
  <si>
    <t>Office of Institutional Research</t>
  </si>
  <si>
    <t>The "Professor" rank maybe over-represented as this might be taken as a generic category.  A proration to this  
rank would cause it to exceed the University total, accordingly, the count is left unchanged.</t>
  </si>
  <si>
    <t xml:space="preserve">The University Office of Institutional Research has complied this frequency report.  All questions are summarized with the exception of </t>
  </si>
  <si>
    <t>questions 8, 10-11, which require additonal coding of the short answer response.  Questions 4b and 9 are short answer, and this have been</t>
  </si>
  <si>
    <t xml:space="preserve">coded by the Office of Instituitonal Research and are included here.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</si>
</sst>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-4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BF6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9" fontId="0" fillId="0" borderId="0" xfId="1" applyFont="1"/>
    <xf numFmtId="9" fontId="0" fillId="0" borderId="1" xfId="1" applyFont="1" applyBorder="1"/>
    <xf numFmtId="9" fontId="0" fillId="0" borderId="0" xfId="1" applyFont="1" applyBorder="1"/>
    <xf numFmtId="0" fontId="0" fillId="0" borderId="0" xfId="0" applyAlignment="1">
      <alignment horizontal="right"/>
    </xf>
    <xf numFmtId="0" fontId="3" fillId="3" borderId="21" xfId="0" applyFont="1" applyFill="1" applyBorder="1" applyAlignment="1">
      <alignment horizontal="center" wrapText="1"/>
    </xf>
    <xf numFmtId="9" fontId="0" fillId="0" borderId="12" xfId="1" applyFont="1" applyBorder="1"/>
    <xf numFmtId="9" fontId="0" fillId="0" borderId="11" xfId="1" applyFont="1" applyBorder="1"/>
    <xf numFmtId="0" fontId="0" fillId="3" borderId="0" xfId="0" applyFill="1"/>
    <xf numFmtId="0" fontId="0" fillId="3" borderId="0" xfId="0" applyFill="1" applyAlignment="1">
      <alignment wrapText="1"/>
    </xf>
    <xf numFmtId="0" fontId="3" fillId="3" borderId="20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 wrapText="1"/>
    </xf>
    <xf numFmtId="0" fontId="3" fillId="3" borderId="1" xfId="0" applyFont="1" applyFill="1" applyBorder="1"/>
    <xf numFmtId="0" fontId="3" fillId="3" borderId="20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0" fillId="3" borderId="0" xfId="0" applyFill="1" applyBorder="1"/>
    <xf numFmtId="9" fontId="0" fillId="3" borderId="0" xfId="1" applyFont="1" applyFill="1" applyBorder="1" applyAlignment="1">
      <alignment wrapText="1"/>
    </xf>
    <xf numFmtId="9" fontId="0" fillId="3" borderId="12" xfId="1" applyFont="1" applyFill="1" applyBorder="1" applyAlignment="1">
      <alignment horizontal="right" wrapText="1"/>
    </xf>
    <xf numFmtId="9" fontId="0" fillId="3" borderId="17" xfId="1" applyFont="1" applyFill="1" applyBorder="1" applyAlignment="1">
      <alignment horizontal="right" wrapText="1"/>
    </xf>
    <xf numFmtId="0" fontId="3" fillId="3" borderId="8" xfId="0" applyFont="1" applyFill="1" applyBorder="1" applyAlignment="1">
      <alignment wrapText="1"/>
    </xf>
    <xf numFmtId="1" fontId="3" fillId="3" borderId="10" xfId="0" applyNumberFormat="1" applyFont="1" applyFill="1" applyBorder="1" applyAlignment="1">
      <alignment wrapText="1"/>
    </xf>
    <xf numFmtId="0" fontId="3" fillId="3" borderId="13" xfId="0" applyFont="1" applyFill="1" applyBorder="1" applyAlignment="1">
      <alignment wrapText="1"/>
    </xf>
    <xf numFmtId="9" fontId="3" fillId="3" borderId="1" xfId="1" applyFont="1" applyFill="1" applyBorder="1" applyAlignment="1">
      <alignment wrapText="1"/>
    </xf>
    <xf numFmtId="9" fontId="3" fillId="3" borderId="10" xfId="1" applyFont="1" applyFill="1" applyBorder="1" applyAlignment="1">
      <alignment horizontal="right" wrapText="1"/>
    </xf>
    <xf numFmtId="0" fontId="3" fillId="3" borderId="0" xfId="0" applyFont="1" applyFill="1" applyBorder="1"/>
    <xf numFmtId="0" fontId="3" fillId="3" borderId="0" xfId="0" applyFont="1" applyFill="1" applyBorder="1" applyAlignment="1">
      <alignment wrapText="1"/>
    </xf>
    <xf numFmtId="1" fontId="3" fillId="3" borderId="0" xfId="0" applyNumberFormat="1" applyFont="1" applyFill="1" applyBorder="1" applyAlignment="1">
      <alignment wrapText="1"/>
    </xf>
    <xf numFmtId="9" fontId="3" fillId="3" borderId="0" xfId="1" applyFont="1" applyFill="1" applyBorder="1" applyAlignment="1">
      <alignment wrapText="1"/>
    </xf>
    <xf numFmtId="9" fontId="3" fillId="3" borderId="0" xfId="1" applyFont="1" applyFill="1" applyBorder="1" applyAlignment="1">
      <alignment horizontal="right" wrapText="1"/>
    </xf>
    <xf numFmtId="0" fontId="0" fillId="3" borderId="0" xfId="0" applyFill="1" applyBorder="1" applyAlignment="1">
      <alignment wrapText="1"/>
    </xf>
    <xf numFmtId="9" fontId="0" fillId="3" borderId="5" xfId="1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3" fillId="3" borderId="16" xfId="0" applyFont="1" applyFill="1" applyBorder="1" applyAlignment="1">
      <alignment wrapText="1"/>
    </xf>
    <xf numFmtId="9" fontId="3" fillId="3" borderId="9" xfId="1" applyFont="1" applyFill="1" applyBorder="1" applyAlignment="1">
      <alignment wrapText="1"/>
    </xf>
    <xf numFmtId="9" fontId="3" fillId="3" borderId="10" xfId="1" applyFont="1" applyFill="1" applyBorder="1" applyAlignment="1">
      <alignment wrapText="1"/>
    </xf>
    <xf numFmtId="0" fontId="3" fillId="3" borderId="11" xfId="0" applyFont="1" applyFill="1" applyBorder="1"/>
    <xf numFmtId="0" fontId="3" fillId="3" borderId="8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wrapText="1"/>
    </xf>
    <xf numFmtId="9" fontId="3" fillId="3" borderId="7" xfId="1" applyFont="1" applyFill="1" applyBorder="1" applyAlignment="1">
      <alignment horizontal="right" wrapText="1"/>
    </xf>
    <xf numFmtId="0" fontId="3" fillId="3" borderId="0" xfId="0" applyFont="1" applyFill="1"/>
    <xf numFmtId="9" fontId="0" fillId="3" borderId="12" xfId="1" applyFont="1" applyFill="1" applyBorder="1" applyAlignment="1">
      <alignment wrapText="1"/>
    </xf>
    <xf numFmtId="9" fontId="0" fillId="3" borderId="6" xfId="1" applyFont="1" applyFill="1" applyBorder="1" applyAlignment="1">
      <alignment horizontal="right" wrapText="1"/>
    </xf>
    <xf numFmtId="9" fontId="3" fillId="3" borderId="9" xfId="1" applyFont="1" applyFill="1" applyBorder="1" applyAlignment="1">
      <alignment horizontal="right" wrapText="1"/>
    </xf>
    <xf numFmtId="0" fontId="3" fillId="3" borderId="4" xfId="0" applyFont="1" applyFill="1" applyBorder="1" applyAlignment="1">
      <alignment wrapText="1"/>
    </xf>
    <xf numFmtId="9" fontId="3" fillId="3" borderId="4" xfId="1" applyFont="1" applyFill="1" applyBorder="1" applyAlignment="1">
      <alignment wrapText="1"/>
    </xf>
    <xf numFmtId="9" fontId="0" fillId="3" borderId="0" xfId="1" applyFont="1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9" fontId="0" fillId="3" borderId="0" xfId="1" applyFont="1" applyFill="1" applyAlignment="1">
      <alignment horizontal="right"/>
    </xf>
    <xf numFmtId="0" fontId="5" fillId="0" borderId="0" xfId="0" applyFont="1"/>
    <xf numFmtId="0" fontId="5" fillId="3" borderId="14" xfId="0" applyFont="1" applyFill="1" applyBorder="1"/>
    <xf numFmtId="0" fontId="5" fillId="3" borderId="23" xfId="0" applyFont="1" applyFill="1" applyBorder="1"/>
    <xf numFmtId="0" fontId="5" fillId="3" borderId="13" xfId="0" applyFont="1" applyFill="1" applyBorder="1"/>
    <xf numFmtId="0" fontId="5" fillId="3" borderId="15" xfId="0" applyFont="1" applyFill="1" applyBorder="1"/>
    <xf numFmtId="0" fontId="6" fillId="3" borderId="8" xfId="0" applyFont="1" applyFill="1" applyBorder="1"/>
    <xf numFmtId="0" fontId="6" fillId="3" borderId="8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3" xfId="0" applyFont="1" applyFill="1" applyBorder="1"/>
    <xf numFmtId="0" fontId="6" fillId="3" borderId="21" xfId="0" applyFont="1" applyFill="1" applyBorder="1" applyAlignment="1">
      <alignment horizontal="center" wrapText="1"/>
    </xf>
    <xf numFmtId="0" fontId="5" fillId="3" borderId="21" xfId="0" applyFont="1" applyFill="1" applyBorder="1"/>
    <xf numFmtId="0" fontId="5" fillId="3" borderId="22" xfId="0" applyFont="1" applyFill="1" applyBorder="1"/>
    <xf numFmtId="0" fontId="6" fillId="3" borderId="24" xfId="0" applyFont="1" applyFill="1" applyBorder="1"/>
    <xf numFmtId="0" fontId="0" fillId="2" borderId="0" xfId="0" applyFill="1"/>
    <xf numFmtId="0" fontId="7" fillId="3" borderId="0" xfId="0" applyFont="1" applyFill="1"/>
    <xf numFmtId="0" fontId="7" fillId="3" borderId="0" xfId="0" applyFont="1" applyFill="1" applyAlignment="1">
      <alignment horizontal="right"/>
    </xf>
    <xf numFmtId="0" fontId="0" fillId="3" borderId="1" xfId="0" applyFill="1" applyBorder="1" applyAlignment="1">
      <alignment horizontal="right"/>
    </xf>
    <xf numFmtId="9" fontId="0" fillId="3" borderId="1" xfId="1" applyFont="1" applyFill="1" applyBorder="1" applyAlignment="1">
      <alignment horizontal="right"/>
    </xf>
    <xf numFmtId="0" fontId="0" fillId="3" borderId="1" xfId="0" applyFill="1" applyBorder="1"/>
    <xf numFmtId="9" fontId="0" fillId="3" borderId="1" xfId="1" applyFont="1" applyFill="1" applyBorder="1"/>
    <xf numFmtId="0" fontId="5" fillId="3" borderId="0" xfId="0" applyFont="1" applyFill="1"/>
    <xf numFmtId="0" fontId="6" fillId="3" borderId="13" xfId="0" applyFont="1" applyFill="1" applyBorder="1" applyAlignment="1">
      <alignment wrapText="1"/>
    </xf>
    <xf numFmtId="0" fontId="0" fillId="3" borderId="0" xfId="0" applyFont="1" applyFill="1"/>
    <xf numFmtId="0" fontId="0" fillId="3" borderId="0" xfId="0" applyFont="1" applyFill="1" applyAlignment="1">
      <alignment horizontal="left" wrapText="1"/>
    </xf>
    <xf numFmtId="0" fontId="0" fillId="0" borderId="0" xfId="0" applyFont="1"/>
    <xf numFmtId="0" fontId="0" fillId="3" borderId="0" xfId="0" applyFont="1" applyFill="1" applyAlignment="1">
      <alignment wrapText="1"/>
    </xf>
    <xf numFmtId="0" fontId="0" fillId="0" borderId="5" xfId="0" applyFont="1" applyBorder="1" applyAlignment="1">
      <alignment wrapText="1"/>
    </xf>
    <xf numFmtId="0" fontId="0" fillId="3" borderId="0" xfId="0" applyFont="1" applyFill="1" applyBorder="1"/>
    <xf numFmtId="0" fontId="0" fillId="3" borderId="5" xfId="0" applyFont="1" applyFill="1" applyBorder="1" applyAlignment="1">
      <alignment wrapText="1"/>
    </xf>
    <xf numFmtId="1" fontId="0" fillId="3" borderId="12" xfId="0" applyNumberFormat="1" applyFont="1" applyFill="1" applyBorder="1" applyAlignment="1">
      <alignment wrapText="1"/>
    </xf>
    <xf numFmtId="0" fontId="0" fillId="3" borderId="14" xfId="0" applyFont="1" applyFill="1" applyBorder="1" applyAlignment="1">
      <alignment wrapText="1"/>
    </xf>
    <xf numFmtId="0" fontId="0" fillId="0" borderId="1" xfId="0" applyFont="1" applyBorder="1"/>
    <xf numFmtId="1" fontId="0" fillId="0" borderId="8" xfId="0" applyNumberFormat="1" applyFont="1" applyBorder="1" applyAlignment="1">
      <alignment wrapText="1"/>
    </xf>
    <xf numFmtId="0" fontId="0" fillId="3" borderId="3" xfId="0" applyFont="1" applyFill="1" applyBorder="1"/>
    <xf numFmtId="0" fontId="0" fillId="3" borderId="6" xfId="0" applyFont="1" applyFill="1" applyBorder="1" applyAlignment="1">
      <alignment wrapText="1"/>
    </xf>
    <xf numFmtId="1" fontId="0" fillId="3" borderId="17" xfId="0" applyNumberFormat="1" applyFont="1" applyFill="1" applyBorder="1" applyAlignment="1">
      <alignment wrapText="1"/>
    </xf>
    <xf numFmtId="0" fontId="0" fillId="0" borderId="5" xfId="0" applyFont="1" applyBorder="1"/>
    <xf numFmtId="0" fontId="0" fillId="0" borderId="0" xfId="0" applyFont="1" applyBorder="1"/>
    <xf numFmtId="0" fontId="0" fillId="3" borderId="0" xfId="0" applyFont="1" applyFill="1" applyBorder="1" applyAlignment="1">
      <alignment wrapText="1"/>
    </xf>
    <xf numFmtId="1" fontId="0" fillId="3" borderId="14" xfId="0" applyNumberFormat="1" applyFont="1" applyFill="1" applyBorder="1" applyAlignment="1">
      <alignment wrapText="1"/>
    </xf>
    <xf numFmtId="1" fontId="0" fillId="3" borderId="15" xfId="0" applyNumberFormat="1" applyFont="1" applyFill="1" applyBorder="1" applyAlignment="1">
      <alignment wrapText="1"/>
    </xf>
    <xf numFmtId="0" fontId="0" fillId="3" borderId="11" xfId="0" applyFont="1" applyFill="1" applyBorder="1"/>
    <xf numFmtId="1" fontId="0" fillId="3" borderId="19" xfId="0" applyNumberFormat="1" applyFont="1" applyFill="1" applyBorder="1" applyAlignment="1">
      <alignment wrapText="1"/>
    </xf>
    <xf numFmtId="1" fontId="0" fillId="3" borderId="5" xfId="0" applyNumberFormat="1" applyFont="1" applyFill="1" applyBorder="1" applyAlignment="1">
      <alignment wrapText="1"/>
    </xf>
    <xf numFmtId="1" fontId="0" fillId="3" borderId="6" xfId="0" applyNumberFormat="1" applyFont="1" applyFill="1" applyBorder="1" applyAlignment="1">
      <alignment wrapText="1"/>
    </xf>
    <xf numFmtId="0" fontId="0" fillId="3" borderId="10" xfId="0" applyFont="1" applyFill="1" applyBorder="1"/>
    <xf numFmtId="0" fontId="0" fillId="0" borderId="0" xfId="0" applyFont="1" applyAlignment="1">
      <alignment wrapText="1"/>
    </xf>
    <xf numFmtId="0" fontId="3" fillId="3" borderId="0" xfId="0" applyFont="1" applyFill="1" applyBorder="1" applyAlignment="1">
      <alignment horizontal="center" wrapText="1"/>
    </xf>
    <xf numFmtId="9" fontId="0" fillId="3" borderId="0" xfId="1" applyFont="1" applyFill="1" applyBorder="1" applyAlignment="1">
      <alignment horizontal="right" wrapText="1"/>
    </xf>
    <xf numFmtId="0" fontId="0" fillId="3" borderId="0" xfId="0" applyNumberFormat="1" applyFill="1" applyAlignment="1">
      <alignment horizontal="right"/>
    </xf>
    <xf numFmtId="0" fontId="2" fillId="3" borderId="0" xfId="0" applyFont="1" applyFill="1" applyAlignment="1">
      <alignment horizontal="right"/>
    </xf>
    <xf numFmtId="0" fontId="6" fillId="3" borderId="21" xfId="0" applyFont="1" applyFill="1" applyBorder="1" applyAlignment="1">
      <alignment wrapText="1"/>
    </xf>
    <xf numFmtId="0" fontId="6" fillId="3" borderId="21" xfId="0" applyFont="1" applyFill="1" applyBorder="1"/>
    <xf numFmtId="9" fontId="5" fillId="3" borderId="13" xfId="1" applyFont="1" applyFill="1" applyBorder="1"/>
    <xf numFmtId="0" fontId="6" fillId="4" borderId="2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9" fontId="0" fillId="3" borderId="0" xfId="1" applyFont="1" applyFill="1" applyBorder="1"/>
    <xf numFmtId="0" fontId="0" fillId="3" borderId="0" xfId="0" applyFill="1" applyBorder="1" applyAlignment="1">
      <alignment horizontal="left"/>
    </xf>
    <xf numFmtId="9" fontId="0" fillId="3" borderId="6" xfId="1" quotePrefix="1" applyNumberFormat="1" applyFont="1" applyFill="1" applyBorder="1" applyAlignment="1">
      <alignment horizontal="right" wrapText="1"/>
    </xf>
    <xf numFmtId="0" fontId="9" fillId="3" borderId="0" xfId="0" applyFont="1" applyFill="1"/>
    <xf numFmtId="0" fontId="10" fillId="3" borderId="0" xfId="0" applyFont="1" applyFill="1"/>
    <xf numFmtId="0" fontId="0" fillId="5" borderId="0" xfId="0" applyFill="1"/>
    <xf numFmtId="9" fontId="0" fillId="3" borderId="0" xfId="0" applyNumberFormat="1" applyFill="1" applyAlignment="1">
      <alignment horizontal="right"/>
    </xf>
    <xf numFmtId="0" fontId="0" fillId="6" borderId="0" xfId="0" applyFill="1"/>
    <xf numFmtId="0" fontId="0" fillId="3" borderId="0" xfId="0" applyFill="1" applyAlignment="1">
      <alignment horizontal="center"/>
    </xf>
    <xf numFmtId="168" fontId="0" fillId="3" borderId="0" xfId="0" applyNumberFormat="1" applyFill="1" applyAlignment="1">
      <alignment horizontal="center"/>
    </xf>
    <xf numFmtId="0" fontId="8" fillId="6" borderId="0" xfId="0" applyFont="1" applyFill="1"/>
    <xf numFmtId="0" fontId="8" fillId="0" borderId="0" xfId="0" applyFont="1" applyFill="1"/>
    <xf numFmtId="0" fontId="0" fillId="0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6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DB407-DAC3-4219-ADA1-4FE21778D0CE}">
  <dimension ref="A1:M61"/>
  <sheetViews>
    <sheetView tabSelected="1" workbookViewId="0">
      <selection activeCell="A40" sqref="A40:G40"/>
    </sheetView>
  </sheetViews>
  <sheetFormatPr defaultRowHeight="15" x14ac:dyDescent="0.25"/>
  <cols>
    <col min="1" max="1" width="80.7109375" customWidth="1"/>
    <col min="2" max="13" width="15.7109375" customWidth="1"/>
  </cols>
  <sheetData>
    <row r="1" spans="1:13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x14ac:dyDescent="0.25">
      <c r="A5" s="118" t="s">
        <v>200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5">
      <c r="A7" s="118" t="s">
        <v>201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5">
      <c r="A8" s="118" t="s">
        <v>202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5">
      <c r="A27" s="118" t="s">
        <v>133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5">
      <c r="A28" s="118" t="s">
        <v>203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5">
      <c r="A29" s="119">
        <v>44021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5">
      <c r="A30" s="11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8A2DE-5423-413B-80C6-2079DDAAF465}">
  <dimension ref="A1:N84"/>
  <sheetViews>
    <sheetView workbookViewId="0">
      <selection activeCell="L46" sqref="L46"/>
    </sheetView>
  </sheetViews>
  <sheetFormatPr defaultRowHeight="15" x14ac:dyDescent="0.25"/>
  <cols>
    <col min="1" max="1" width="17.85546875" customWidth="1"/>
    <col min="2" max="2" width="13.140625" customWidth="1"/>
    <col min="4" max="4" width="26.85546875" bestFit="1" customWidth="1"/>
  </cols>
  <sheetData>
    <row r="1" spans="1:14" ht="15.75" x14ac:dyDescent="0.25">
      <c r="A1" s="113" t="s">
        <v>133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25">
      <c r="A2" s="8" t="s">
        <v>136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8" t="s">
        <v>142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8" t="s">
        <v>118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67" t="s">
        <v>83</v>
      </c>
      <c r="B7" s="68" t="s">
        <v>22</v>
      </c>
      <c r="C7" s="68" t="s">
        <v>5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49" t="s">
        <v>66</v>
      </c>
      <c r="B8" s="8">
        <v>8</v>
      </c>
      <c r="C8" s="48">
        <f>B8/B14</f>
        <v>5.4794520547945202E-2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49" t="s">
        <v>67</v>
      </c>
      <c r="B9" s="8">
        <v>13</v>
      </c>
      <c r="C9" s="48">
        <f>B9/B14</f>
        <v>8.9041095890410954E-2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49" t="s">
        <v>68</v>
      </c>
      <c r="B10" s="8">
        <v>40</v>
      </c>
      <c r="C10" s="48">
        <f>B10/B14</f>
        <v>0.27397260273972601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25">
      <c r="A11" s="49" t="s">
        <v>69</v>
      </c>
      <c r="B11" s="8">
        <v>35</v>
      </c>
      <c r="C11" s="48">
        <f>B11/B14</f>
        <v>0.23972602739726026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49" t="s">
        <v>70</v>
      </c>
      <c r="B12" s="8">
        <v>40</v>
      </c>
      <c r="C12" s="48">
        <f>B12/B14</f>
        <v>0.27397260273972601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49" t="s">
        <v>4</v>
      </c>
      <c r="B13" s="8">
        <v>10</v>
      </c>
      <c r="C13" s="48">
        <f>B13/B14</f>
        <v>6.8493150684931503E-2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5">
      <c r="A14" s="49" t="s">
        <v>10</v>
      </c>
      <c r="B14" s="8">
        <v>146</v>
      </c>
      <c r="C14" s="48">
        <f>B14/B14</f>
        <v>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49"/>
      <c r="B15" s="8"/>
      <c r="C15" s="4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8" t="s">
        <v>119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67" t="s">
        <v>83</v>
      </c>
      <c r="B17" s="68" t="s">
        <v>22</v>
      </c>
      <c r="C17" s="68" t="s">
        <v>5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49" t="s">
        <v>66</v>
      </c>
      <c r="B18" s="8">
        <v>8</v>
      </c>
      <c r="C18" s="48">
        <f>B18/B24</f>
        <v>5.4794520547945202E-2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49" t="s">
        <v>67</v>
      </c>
      <c r="B19" s="8">
        <v>17</v>
      </c>
      <c r="C19" s="48">
        <f>B19/B24</f>
        <v>0.11643835616438356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49" t="s">
        <v>68</v>
      </c>
      <c r="B20" s="8">
        <v>41</v>
      </c>
      <c r="C20" s="48">
        <f>B20/B24</f>
        <v>0.28082191780821919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49" t="s">
        <v>69</v>
      </c>
      <c r="B21" s="8">
        <v>38</v>
      </c>
      <c r="C21" s="48">
        <f>B21/B24</f>
        <v>0.26027397260273971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49" t="s">
        <v>70</v>
      </c>
      <c r="B22" s="8">
        <v>32</v>
      </c>
      <c r="C22" s="48">
        <f>B22/B24</f>
        <v>0.21917808219178081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49" t="s">
        <v>4</v>
      </c>
      <c r="B23" s="8">
        <v>10</v>
      </c>
      <c r="C23" s="48">
        <f>B23/B24</f>
        <v>6.8493150684931503E-2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49" t="s">
        <v>10</v>
      </c>
      <c r="B24" s="8">
        <v>146</v>
      </c>
      <c r="C24" s="48">
        <f>B24/B24</f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8" t="s">
        <v>120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67" t="s">
        <v>83</v>
      </c>
      <c r="B27" s="68" t="s">
        <v>22</v>
      </c>
      <c r="C27" s="68" t="s">
        <v>5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5">
      <c r="A28" s="49" t="s">
        <v>66</v>
      </c>
      <c r="B28" s="8">
        <v>9</v>
      </c>
      <c r="C28" s="48">
        <f>B28/B34</f>
        <v>6.1643835616438353E-2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49" t="s">
        <v>67</v>
      </c>
      <c r="B29" s="8">
        <v>15</v>
      </c>
      <c r="C29" s="48">
        <f>B29/B34</f>
        <v>0.10273972602739725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5">
      <c r="A30" s="49" t="s">
        <v>68</v>
      </c>
      <c r="B30" s="8">
        <v>41</v>
      </c>
      <c r="C30" s="48">
        <f>B30/B34</f>
        <v>0.28082191780821919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A31" s="49" t="s">
        <v>69</v>
      </c>
      <c r="B31" s="8">
        <v>41</v>
      </c>
      <c r="C31" s="48">
        <f>B31/B34</f>
        <v>0.28082191780821919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49" t="s">
        <v>70</v>
      </c>
      <c r="B32" s="8">
        <v>29</v>
      </c>
      <c r="C32" s="48">
        <f>B32/B34</f>
        <v>0.19863013698630136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49" t="s">
        <v>4</v>
      </c>
      <c r="B33" s="8">
        <v>11</v>
      </c>
      <c r="C33" s="48">
        <f>B33/B34</f>
        <v>7.5342465753424653E-2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49" t="s">
        <v>10</v>
      </c>
      <c r="B34" s="8">
        <v>146</v>
      </c>
      <c r="C34" s="48">
        <f>B34/B34</f>
        <v>1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49"/>
      <c r="B35" s="8"/>
      <c r="C35" s="4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8" t="s">
        <v>121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5">
      <c r="A37" s="67" t="s">
        <v>83</v>
      </c>
      <c r="B37" s="68" t="s">
        <v>22</v>
      </c>
      <c r="C37" s="68" t="s">
        <v>5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5">
      <c r="A38" s="49" t="s">
        <v>66</v>
      </c>
      <c r="B38" s="8">
        <v>23</v>
      </c>
      <c r="C38" s="48">
        <f>B38/B44</f>
        <v>0.15753424657534246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5">
      <c r="A39" s="49" t="s">
        <v>67</v>
      </c>
      <c r="B39" s="8">
        <v>47</v>
      </c>
      <c r="C39" s="48">
        <f>B39/B44</f>
        <v>0.32191780821917809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5">
      <c r="A40" s="49" t="s">
        <v>68</v>
      </c>
      <c r="B40" s="8">
        <v>37</v>
      </c>
      <c r="C40" s="48">
        <f>B40/B44</f>
        <v>0.25342465753424659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49" t="s">
        <v>69</v>
      </c>
      <c r="B41" s="8">
        <v>18</v>
      </c>
      <c r="C41" s="48">
        <f>B41/B44</f>
        <v>0.12328767123287671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5">
      <c r="A42" s="49" t="s">
        <v>70</v>
      </c>
      <c r="B42" s="8">
        <v>9</v>
      </c>
      <c r="C42" s="48">
        <f>B42/B44</f>
        <v>6.1643835616438353E-2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49" t="s">
        <v>4</v>
      </c>
      <c r="B43" s="8">
        <v>12</v>
      </c>
      <c r="C43" s="48">
        <f>B43/B44</f>
        <v>8.2191780821917804E-2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5">
      <c r="A44" s="49" t="s">
        <v>10</v>
      </c>
      <c r="B44" s="8">
        <v>146</v>
      </c>
      <c r="C44" s="48">
        <f>B44/B44</f>
        <v>1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5">
      <c r="A45" s="49"/>
      <c r="B45" s="8"/>
      <c r="C45" s="4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5">
      <c r="A46" s="8" t="s">
        <v>122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25">
      <c r="A47" s="67" t="s">
        <v>83</v>
      </c>
      <c r="B47" s="68" t="s">
        <v>22</v>
      </c>
      <c r="C47" s="68" t="s">
        <v>5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x14ac:dyDescent="0.25">
      <c r="A48" s="8" t="s">
        <v>83</v>
      </c>
      <c r="B48" s="8">
        <v>2</v>
      </c>
      <c r="C48" s="48">
        <f>B48/B54</f>
        <v>1.3698630136986301E-2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49" t="s">
        <v>66</v>
      </c>
      <c r="B49" s="8">
        <v>14</v>
      </c>
      <c r="C49" s="48">
        <f>B49/B54</f>
        <v>9.5890410958904104E-2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x14ac:dyDescent="0.25">
      <c r="A50" s="49" t="s">
        <v>67</v>
      </c>
      <c r="B50" s="8">
        <v>61</v>
      </c>
      <c r="C50" s="48">
        <f>B50/B54</f>
        <v>0.4178082191780822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5">
      <c r="A51" s="49" t="s">
        <v>68</v>
      </c>
      <c r="B51" s="8">
        <v>39</v>
      </c>
      <c r="C51" s="48">
        <f>B51/B54</f>
        <v>0.26712328767123289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x14ac:dyDescent="0.25">
      <c r="A52" s="49" t="s">
        <v>69</v>
      </c>
      <c r="B52" s="8">
        <v>20</v>
      </c>
      <c r="C52" s="48">
        <f>B52/B54</f>
        <v>0.13698630136986301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x14ac:dyDescent="0.25">
      <c r="A53" s="49" t="s">
        <v>70</v>
      </c>
      <c r="B53" s="8">
        <v>10</v>
      </c>
      <c r="C53" s="48">
        <f>B53/B54</f>
        <v>6.8493150684931503E-2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x14ac:dyDescent="0.25">
      <c r="A54" s="49" t="s">
        <v>4</v>
      </c>
      <c r="B54" s="8">
        <v>146</v>
      </c>
      <c r="C54" s="48">
        <f>B54/B54</f>
        <v>1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x14ac:dyDescent="0.25">
      <c r="A55" s="49" t="s">
        <v>10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25">
      <c r="A56" s="49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25">
      <c r="A57" s="8" t="s">
        <v>123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67" t="s">
        <v>83</v>
      </c>
      <c r="B58" s="68" t="s">
        <v>22</v>
      </c>
      <c r="C58" s="68" t="s">
        <v>5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25">
      <c r="A59" s="8" t="s">
        <v>83</v>
      </c>
      <c r="B59" s="8">
        <v>12</v>
      </c>
      <c r="C59" s="48">
        <f>B59/B65</f>
        <v>8.2191780821917804E-2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x14ac:dyDescent="0.25">
      <c r="A60" s="49" t="s">
        <v>66</v>
      </c>
      <c r="B60" s="8">
        <v>20</v>
      </c>
      <c r="C60" s="48">
        <f>B60/B65</f>
        <v>0.13698630136986301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25">
      <c r="A61" s="49" t="s">
        <v>67</v>
      </c>
      <c r="B61" s="8">
        <v>53</v>
      </c>
      <c r="C61" s="48">
        <f>B61/B65</f>
        <v>0.36301369863013699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49" t="s">
        <v>68</v>
      </c>
      <c r="B62" s="8">
        <v>33</v>
      </c>
      <c r="C62" s="48">
        <f>B62/B65</f>
        <v>0.22602739726027396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x14ac:dyDescent="0.25">
      <c r="A63" s="49" t="s">
        <v>69</v>
      </c>
      <c r="B63" s="8">
        <v>18</v>
      </c>
      <c r="C63" s="48">
        <f>B63/B65</f>
        <v>0.12328767123287671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49" t="s">
        <v>70</v>
      </c>
      <c r="B64" s="8">
        <v>10</v>
      </c>
      <c r="C64" s="48">
        <f>B64/B65</f>
        <v>6.8493150684931503E-2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x14ac:dyDescent="0.25">
      <c r="A65" s="49" t="s">
        <v>4</v>
      </c>
      <c r="B65" s="8">
        <v>146</v>
      </c>
      <c r="C65" s="48">
        <f>B65/B65</f>
        <v>1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49" t="s">
        <v>10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25">
      <c r="K84" s="8"/>
      <c r="L84" s="8"/>
      <c r="M84" s="8"/>
      <c r="N84" s="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F5D3-89D3-460C-AB23-37EEDA228ED5}">
  <dimension ref="A1:N36"/>
  <sheetViews>
    <sheetView workbookViewId="0">
      <selection activeCell="L46" sqref="L46"/>
    </sheetView>
  </sheetViews>
  <sheetFormatPr defaultRowHeight="15" x14ac:dyDescent="0.25"/>
  <cols>
    <col min="1" max="1" width="18.140625" customWidth="1"/>
    <col min="2" max="2" width="17.5703125" bestFit="1" customWidth="1"/>
  </cols>
  <sheetData>
    <row r="1" spans="1:14" ht="15.75" x14ac:dyDescent="0.25">
      <c r="A1" s="113" t="s">
        <v>133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25">
      <c r="A2" s="8" t="s">
        <v>136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8" t="s">
        <v>143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25">
      <c r="A5" s="8" t="s">
        <v>125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67" t="s">
        <v>83</v>
      </c>
      <c r="B6" s="68" t="s">
        <v>22</v>
      </c>
      <c r="C6" s="68" t="s">
        <v>5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49" t="s">
        <v>71</v>
      </c>
      <c r="B7" s="8">
        <v>12</v>
      </c>
      <c r="C7" s="48">
        <f>B7/B$11</f>
        <v>8.2191780821917804E-2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49" t="s">
        <v>72</v>
      </c>
      <c r="B8" s="8">
        <v>62</v>
      </c>
      <c r="C8" s="48">
        <f t="shared" ref="C8:C11" si="0">B8/B$11</f>
        <v>0.42465753424657532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49" t="s">
        <v>73</v>
      </c>
      <c r="B9" s="8">
        <v>62</v>
      </c>
      <c r="C9" s="48">
        <f t="shared" si="0"/>
        <v>0.42465753424657532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49" t="s">
        <v>4</v>
      </c>
      <c r="B10" s="71">
        <v>10</v>
      </c>
      <c r="C10" s="72">
        <f t="shared" si="0"/>
        <v>6.8493150684931503E-2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25">
      <c r="A11" s="49" t="s">
        <v>10</v>
      </c>
      <c r="B11" s="8">
        <v>146</v>
      </c>
      <c r="C11" s="48">
        <f t="shared" si="0"/>
        <v>1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14949-329C-45AD-8A63-0305E9192B9D}">
  <sheetPr>
    <tabColor theme="5" tint="0.79998168889431442"/>
  </sheetPr>
  <dimension ref="A1:M33"/>
  <sheetViews>
    <sheetView workbookViewId="0">
      <selection activeCell="E25" sqref="E25"/>
    </sheetView>
  </sheetViews>
  <sheetFormatPr defaultRowHeight="15" x14ac:dyDescent="0.25"/>
  <cols>
    <col min="1" max="1" width="16.42578125" customWidth="1"/>
    <col min="2" max="2" width="118" bestFit="1" customWidth="1"/>
  </cols>
  <sheetData>
    <row r="1" spans="1:13" ht="15.75" x14ac:dyDescent="0.25">
      <c r="A1" s="113" t="s">
        <v>133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x14ac:dyDescent="0.25">
      <c r="A2" s="8" t="s">
        <v>136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25">
      <c r="A3" s="8" t="s">
        <v>144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x14ac:dyDescent="0.25">
      <c r="A5" s="121" t="s">
        <v>78</v>
      </c>
      <c r="B5" s="122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5">
      <c r="A7" s="8" t="s">
        <v>84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5">
      <c r="A8" s="8" t="s">
        <v>128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5">
      <c r="A9" s="8" t="s">
        <v>129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5">
      <c r="A10" s="8" t="s">
        <v>130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5">
      <c r="A11" s="8" t="s">
        <v>131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5">
      <c r="A13" s="120" t="s">
        <v>132</v>
      </c>
      <c r="B13" s="11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E2C02-4595-4848-8936-6334FA1C8C8E}">
  <dimension ref="A1:N29"/>
  <sheetViews>
    <sheetView workbookViewId="0">
      <selection activeCell="L46" sqref="L46"/>
    </sheetView>
  </sheetViews>
  <sheetFormatPr defaultRowHeight="15" x14ac:dyDescent="0.25"/>
  <cols>
    <col min="1" max="1" width="27.85546875" customWidth="1"/>
    <col min="2" max="2" width="8.7109375" style="4" customWidth="1"/>
    <col min="3" max="3" width="10.140625" style="4" customWidth="1"/>
    <col min="5" max="8" width="10.28515625" customWidth="1"/>
    <col min="9" max="9" width="32.7109375" bestFit="1" customWidth="1"/>
  </cols>
  <sheetData>
    <row r="1" spans="1:14" ht="15.75" x14ac:dyDescent="0.25">
      <c r="A1" s="113" t="s">
        <v>133</v>
      </c>
      <c r="B1" s="50"/>
      <c r="C1" s="50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5.75" x14ac:dyDescent="0.25">
      <c r="A2" s="114" t="s">
        <v>136</v>
      </c>
      <c r="B2" s="50"/>
      <c r="C2" s="50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15.75" x14ac:dyDescent="0.25">
      <c r="A3" s="114" t="s">
        <v>199</v>
      </c>
      <c r="B3" s="50"/>
      <c r="C3" s="50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5.75" x14ac:dyDescent="0.25">
      <c r="A4" s="114"/>
      <c r="B4" s="50"/>
      <c r="C4" s="50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25">
      <c r="A5" s="8" t="s">
        <v>129</v>
      </c>
      <c r="B5" s="50"/>
      <c r="C5" s="50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67" t="s">
        <v>198</v>
      </c>
      <c r="B6" s="68" t="s">
        <v>22</v>
      </c>
      <c r="C6" s="68" t="s">
        <v>5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8" t="s">
        <v>189</v>
      </c>
      <c r="B7" s="50">
        <v>20</v>
      </c>
      <c r="C7" s="51">
        <f>B7/$B$22</f>
        <v>0.13698630136986301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8" t="s">
        <v>185</v>
      </c>
      <c r="B8" s="50">
        <v>17</v>
      </c>
      <c r="C8" s="51">
        <f t="shared" ref="C8:C21" si="0">B8/$B$22</f>
        <v>0.11643835616438356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8" t="s">
        <v>184</v>
      </c>
      <c r="B9" s="50">
        <v>10</v>
      </c>
      <c r="C9" s="51">
        <f t="shared" si="0"/>
        <v>6.8493150684931503E-2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8" t="s">
        <v>194</v>
      </c>
      <c r="B10" s="50">
        <v>10</v>
      </c>
      <c r="C10" s="51">
        <f t="shared" si="0"/>
        <v>6.8493150684931503E-2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25">
      <c r="A11" s="8" t="s">
        <v>188</v>
      </c>
      <c r="B11" s="50">
        <v>8</v>
      </c>
      <c r="C11" s="51">
        <f t="shared" si="0"/>
        <v>5.4794520547945202E-2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8" t="s">
        <v>196</v>
      </c>
      <c r="B12" s="50">
        <v>6</v>
      </c>
      <c r="C12" s="51">
        <f t="shared" si="0"/>
        <v>4.1095890410958902E-2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8" t="s">
        <v>192</v>
      </c>
      <c r="B13" s="50">
        <v>5</v>
      </c>
      <c r="C13" s="51">
        <f t="shared" si="0"/>
        <v>3.4246575342465752E-2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5">
      <c r="A14" s="8" t="s">
        <v>186</v>
      </c>
      <c r="B14" s="50">
        <v>4</v>
      </c>
      <c r="C14" s="51">
        <f t="shared" si="0"/>
        <v>2.7397260273972601E-2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8" t="s">
        <v>187</v>
      </c>
      <c r="B15" s="50">
        <v>4</v>
      </c>
      <c r="C15" s="51">
        <f t="shared" si="0"/>
        <v>2.7397260273972601E-2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8" t="s">
        <v>197</v>
      </c>
      <c r="B16" s="50">
        <v>3</v>
      </c>
      <c r="C16" s="51">
        <f t="shared" si="0"/>
        <v>2.0547945205479451E-2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8" t="s">
        <v>193</v>
      </c>
      <c r="B17" s="50">
        <v>3</v>
      </c>
      <c r="C17" s="51">
        <f t="shared" si="0"/>
        <v>2.0547945205479451E-2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8" t="s">
        <v>195</v>
      </c>
      <c r="B18" s="50">
        <v>2</v>
      </c>
      <c r="C18" s="51">
        <f t="shared" si="0"/>
        <v>1.3698630136986301E-2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8" t="s">
        <v>191</v>
      </c>
      <c r="B19" s="50">
        <v>2</v>
      </c>
      <c r="C19" s="51">
        <f t="shared" si="0"/>
        <v>1.3698630136986301E-2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8" t="s">
        <v>190</v>
      </c>
      <c r="B20" s="50">
        <v>1</v>
      </c>
      <c r="C20" s="51">
        <f t="shared" si="0"/>
        <v>6.8493150684931503E-3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16" t="s">
        <v>26</v>
      </c>
      <c r="B21" s="69">
        <v>51</v>
      </c>
      <c r="C21" s="70">
        <f t="shared" si="0"/>
        <v>0.34931506849315069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8" t="s">
        <v>10</v>
      </c>
      <c r="B22" s="50">
        <v>146</v>
      </c>
      <c r="C22" s="116">
        <f>SUM(C7:C21)</f>
        <v>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8"/>
      <c r="B23" s="50"/>
      <c r="C23" s="50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8"/>
      <c r="B24" s="50"/>
      <c r="C24" s="50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8"/>
      <c r="B25" s="50"/>
      <c r="C25" s="50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8"/>
      <c r="B26" s="50"/>
      <c r="C26" s="50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8"/>
      <c r="B27" s="50"/>
      <c r="C27" s="50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5">
      <c r="A28" s="8"/>
      <c r="B28" s="50"/>
      <c r="C28" s="50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8"/>
      <c r="B29" s="50"/>
      <c r="C29" s="50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</sheetData>
  <sortState ref="A7:B20">
    <sortCondition descending="1" ref="B7:B20"/>
  </sortState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3B698-6AFC-49D4-AABA-71A1D4F00E08}">
  <dimension ref="A1:N29"/>
  <sheetViews>
    <sheetView workbookViewId="0">
      <selection activeCell="L46" sqref="L46"/>
    </sheetView>
  </sheetViews>
  <sheetFormatPr defaultRowHeight="15" x14ac:dyDescent="0.25"/>
  <cols>
    <col min="1" max="1" width="27.42578125" bestFit="1" customWidth="1"/>
  </cols>
  <sheetData>
    <row r="1" spans="1:14" ht="15.75" x14ac:dyDescent="0.25">
      <c r="A1" s="113" t="s">
        <v>133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25">
      <c r="A2" s="8" t="s">
        <v>136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8" t="s">
        <v>145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25">
      <c r="A5" s="16" t="s">
        <v>127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67" t="s">
        <v>83</v>
      </c>
      <c r="B6" s="68" t="s">
        <v>22</v>
      </c>
      <c r="C6" s="68" t="s">
        <v>5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49" t="s">
        <v>74</v>
      </c>
      <c r="B7" s="8">
        <v>3</v>
      </c>
      <c r="C7" s="48">
        <f>B7/$B$12</f>
        <v>2.0547945205479451E-2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49" t="s">
        <v>75</v>
      </c>
      <c r="B8" s="8">
        <v>5</v>
      </c>
      <c r="C8" s="48">
        <f t="shared" ref="C8:C12" si="0">B8/$B$12</f>
        <v>3.4246575342465752E-2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49" t="s">
        <v>76</v>
      </c>
      <c r="B9" s="8">
        <v>52</v>
      </c>
      <c r="C9" s="48">
        <f t="shared" si="0"/>
        <v>0.35616438356164382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49" t="s">
        <v>77</v>
      </c>
      <c r="B10" s="16">
        <v>76</v>
      </c>
      <c r="C10" s="110">
        <f t="shared" si="0"/>
        <v>0.52054794520547942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25">
      <c r="A11" s="111" t="s">
        <v>4</v>
      </c>
      <c r="B11" s="71">
        <v>10</v>
      </c>
      <c r="C11" s="72">
        <f t="shared" si="0"/>
        <v>6.8493150684931503E-2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111" t="s">
        <v>10</v>
      </c>
      <c r="B12" s="8">
        <v>146</v>
      </c>
      <c r="C12" s="48">
        <f t="shared" si="0"/>
        <v>1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A9311-9B4B-4248-8FD9-432778A4C76A}">
  <dimension ref="A1:T47"/>
  <sheetViews>
    <sheetView topLeftCell="A27" zoomScaleNormal="100" workbookViewId="0">
      <selection activeCell="L46" sqref="L46"/>
    </sheetView>
  </sheetViews>
  <sheetFormatPr defaultRowHeight="15" x14ac:dyDescent="0.25"/>
  <cols>
    <col min="1" max="1" width="18.5703125" style="77" bestFit="1" customWidth="1"/>
    <col min="2" max="2" width="9.5703125" style="99" bestFit="1" customWidth="1"/>
    <col min="3" max="3" width="12.42578125" style="99" bestFit="1" customWidth="1"/>
    <col min="4" max="4" width="17.85546875" style="99" bestFit="1" customWidth="1"/>
    <col min="5" max="5" width="12.42578125" style="99" bestFit="1" customWidth="1"/>
    <col min="6" max="6" width="16.28515625" style="99" bestFit="1" customWidth="1"/>
    <col min="7" max="8" width="12.140625" style="77" customWidth="1"/>
    <col min="9" max="9" width="15.85546875" style="77" customWidth="1"/>
    <col min="10" max="10" width="19.42578125" style="77" customWidth="1"/>
    <col min="11" max="14" width="9.140625" style="77" customWidth="1"/>
    <col min="15" max="16" width="9.140625" style="77" hidden="1" customWidth="1"/>
    <col min="17" max="20" width="0" style="77" hidden="1" customWidth="1"/>
    <col min="21" max="16384" width="9.140625" style="77"/>
  </cols>
  <sheetData>
    <row r="1" spans="1:20" ht="15.75" x14ac:dyDescent="0.25">
      <c r="A1" s="113" t="s">
        <v>133</v>
      </c>
      <c r="B1" s="78"/>
      <c r="C1" s="78"/>
      <c r="D1" s="78"/>
      <c r="E1" s="78"/>
      <c r="F1" s="78"/>
      <c r="G1" s="75"/>
      <c r="H1" s="75"/>
      <c r="I1" s="75"/>
      <c r="J1" s="75"/>
      <c r="K1" s="75"/>
      <c r="L1" s="75"/>
      <c r="M1" s="75"/>
      <c r="N1" s="75"/>
    </row>
    <row r="2" spans="1:20" x14ac:dyDescent="0.25">
      <c r="A2" s="8" t="s">
        <v>136</v>
      </c>
      <c r="B2" s="78"/>
      <c r="C2" s="78"/>
      <c r="D2" s="78"/>
      <c r="E2" s="78"/>
      <c r="F2" s="78"/>
      <c r="G2" s="75"/>
      <c r="H2" s="75"/>
      <c r="I2" s="75"/>
      <c r="J2" s="75"/>
      <c r="K2" s="75"/>
      <c r="L2" s="75"/>
      <c r="M2" s="75"/>
      <c r="N2" s="75"/>
    </row>
    <row r="3" spans="1:20" x14ac:dyDescent="0.25">
      <c r="A3" s="75" t="s">
        <v>134</v>
      </c>
      <c r="B3" s="78"/>
      <c r="C3" s="78"/>
      <c r="D3" s="78"/>
      <c r="E3" s="78"/>
      <c r="F3" s="78"/>
      <c r="G3" s="75"/>
      <c r="H3" s="75"/>
      <c r="I3" s="75"/>
      <c r="J3" s="75"/>
      <c r="K3" s="75"/>
      <c r="L3" s="75"/>
      <c r="M3" s="75"/>
      <c r="N3" s="75"/>
    </row>
    <row r="4" spans="1:20" x14ac:dyDescent="0.25">
      <c r="A4" s="75"/>
      <c r="B4" s="78"/>
      <c r="C4" s="78"/>
      <c r="D4" s="78"/>
      <c r="E4" s="78"/>
      <c r="F4" s="78"/>
      <c r="G4" s="75"/>
      <c r="H4" s="75"/>
      <c r="I4" s="75"/>
      <c r="J4" s="75"/>
      <c r="K4" s="75"/>
      <c r="L4" s="75"/>
      <c r="M4" s="75"/>
      <c r="N4" s="75"/>
    </row>
    <row r="5" spans="1:20" x14ac:dyDescent="0.25">
      <c r="A5" s="75"/>
      <c r="B5" s="78"/>
      <c r="C5" s="78"/>
      <c r="D5" s="78"/>
      <c r="E5" s="78"/>
      <c r="F5" s="78"/>
      <c r="G5" s="75"/>
      <c r="H5" s="75"/>
      <c r="I5" s="75"/>
      <c r="J5" s="75"/>
      <c r="K5" s="75"/>
      <c r="L5" s="75"/>
      <c r="M5" s="75"/>
      <c r="N5" s="75"/>
    </row>
    <row r="6" spans="1:20" ht="18.75" customHeight="1" x14ac:dyDescent="0.25">
      <c r="A6" s="75"/>
      <c r="B6" s="10" t="s">
        <v>18</v>
      </c>
      <c r="C6" s="11"/>
      <c r="D6" s="5" t="s">
        <v>20</v>
      </c>
      <c r="E6" s="10" t="s">
        <v>21</v>
      </c>
      <c r="F6" s="11"/>
      <c r="G6" s="75"/>
      <c r="H6" s="75"/>
      <c r="I6" s="75"/>
      <c r="J6" s="75"/>
      <c r="K6" s="75"/>
      <c r="L6" s="75"/>
      <c r="M6" s="75"/>
      <c r="N6" s="75"/>
      <c r="Q6" s="77" t="s">
        <v>24</v>
      </c>
      <c r="R6" s="1"/>
      <c r="S6" s="77" t="s">
        <v>25</v>
      </c>
    </row>
    <row r="7" spans="1:20" x14ac:dyDescent="0.25">
      <c r="A7" s="12" t="s">
        <v>53</v>
      </c>
      <c r="B7" s="13" t="s">
        <v>19</v>
      </c>
      <c r="C7" s="14" t="s">
        <v>55</v>
      </c>
      <c r="D7" s="5" t="s">
        <v>22</v>
      </c>
      <c r="E7" s="15" t="s">
        <v>23</v>
      </c>
      <c r="F7" s="14" t="s">
        <v>15</v>
      </c>
      <c r="G7" s="75"/>
      <c r="H7" s="75"/>
      <c r="I7" s="75"/>
      <c r="J7" s="75"/>
      <c r="K7" s="75"/>
      <c r="L7" s="75"/>
      <c r="M7" s="75"/>
      <c r="N7" s="75"/>
      <c r="Q7" s="77" t="s">
        <v>22</v>
      </c>
      <c r="R7" s="1" t="s">
        <v>5</v>
      </c>
      <c r="S7" s="77" t="s">
        <v>22</v>
      </c>
      <c r="T7" s="1" t="s">
        <v>5</v>
      </c>
    </row>
    <row r="8" spans="1:20" x14ac:dyDescent="0.25">
      <c r="A8" s="80" t="s">
        <v>7</v>
      </c>
      <c r="B8" s="81">
        <v>105</v>
      </c>
      <c r="C8" s="82">
        <f>(B8+ROUND(B8/SUM($B$8:$B$9)*$B$10,0))</f>
        <v>114</v>
      </c>
      <c r="D8" s="83">
        <v>177</v>
      </c>
      <c r="E8" s="17">
        <f>B8/D8</f>
        <v>0.59322033898305082</v>
      </c>
      <c r="F8" s="18">
        <f>IFERROR(C8/D8,"--")</f>
        <v>0.64406779661016944</v>
      </c>
      <c r="G8" s="75"/>
      <c r="H8" s="75"/>
      <c r="I8" s="75"/>
      <c r="J8" s="75"/>
      <c r="K8" s="75"/>
      <c r="L8" s="75"/>
      <c r="M8" s="75"/>
      <c r="N8" s="75"/>
      <c r="O8" s="77" t="s">
        <v>32</v>
      </c>
      <c r="P8" s="77" t="s">
        <v>7</v>
      </c>
      <c r="Q8" s="77">
        <v>105</v>
      </c>
      <c r="R8" s="6">
        <f>Q8/Q$11</f>
        <v>0.71917808219178081</v>
      </c>
      <c r="S8" s="79">
        <v>177</v>
      </c>
      <c r="T8" s="1">
        <f>S8/$S$11</f>
        <v>0.54461538461538461</v>
      </c>
    </row>
    <row r="9" spans="1:20" x14ac:dyDescent="0.25">
      <c r="A9" s="75" t="s">
        <v>6</v>
      </c>
      <c r="B9" s="81">
        <v>30</v>
      </c>
      <c r="C9" s="82">
        <f>(B9+ROUND(B9/SUM($B$8:$B$9)*$B$10,0))</f>
        <v>32</v>
      </c>
      <c r="D9" s="83">
        <v>148</v>
      </c>
      <c r="E9" s="17">
        <f>B9/D9</f>
        <v>0.20270270270270271</v>
      </c>
      <c r="F9" s="18">
        <f>IFERROR(C9/D9,"--")</f>
        <v>0.21621621621621623</v>
      </c>
      <c r="G9" s="75"/>
      <c r="H9" s="75"/>
      <c r="I9" s="75"/>
      <c r="J9" s="75"/>
      <c r="K9" s="75"/>
      <c r="L9" s="75"/>
      <c r="M9" s="75"/>
      <c r="N9" s="75"/>
      <c r="P9" s="77" t="s">
        <v>6</v>
      </c>
      <c r="Q9" s="77">
        <v>30</v>
      </c>
      <c r="R9" s="6">
        <f>Q9/Q$11</f>
        <v>0.20547945205479451</v>
      </c>
      <c r="S9" s="79">
        <v>148</v>
      </c>
      <c r="T9" s="1">
        <f>S9/$S$11</f>
        <v>0.45538461538461539</v>
      </c>
    </row>
    <row r="10" spans="1:20" ht="15.75" thickBot="1" x14ac:dyDescent="0.3">
      <c r="A10" s="86" t="s">
        <v>9</v>
      </c>
      <c r="B10" s="87">
        <v>11</v>
      </c>
      <c r="C10" s="88">
        <v>0</v>
      </c>
      <c r="D10" s="93">
        <v>-325</v>
      </c>
      <c r="E10" s="112">
        <f>B10/D10</f>
        <v>-3.3846153846153845E-2</v>
      </c>
      <c r="F10" s="19">
        <f>IFERROR(C10/D10,"--")</f>
        <v>0</v>
      </c>
      <c r="G10" s="75"/>
      <c r="H10" s="75"/>
      <c r="I10" s="75"/>
      <c r="J10" s="75"/>
      <c r="K10" s="75"/>
      <c r="L10" s="75"/>
      <c r="M10" s="75"/>
      <c r="N10" s="75"/>
      <c r="P10" s="84" t="s">
        <v>26</v>
      </c>
      <c r="Q10" s="84">
        <v>11</v>
      </c>
      <c r="R10" s="7">
        <f>Q10/Q$11</f>
        <v>7.5342465753424653E-2</v>
      </c>
      <c r="S10" s="85">
        <v>0</v>
      </c>
      <c r="T10" s="2">
        <f>S10/$S$11</f>
        <v>0</v>
      </c>
    </row>
    <row r="11" spans="1:20" ht="15.75" thickTop="1" x14ac:dyDescent="0.25">
      <c r="A11" s="12" t="s">
        <v>8</v>
      </c>
      <c r="B11" s="20">
        <v>146</v>
      </c>
      <c r="C11" s="21">
        <f>SUM(C8:C10)</f>
        <v>146</v>
      </c>
      <c r="D11" s="22">
        <v>325</v>
      </c>
      <c r="E11" s="23">
        <f>B11/D11</f>
        <v>0.44923076923076921</v>
      </c>
      <c r="F11" s="24">
        <f>IFERROR(C11/D11,"--")</f>
        <v>0.44923076923076921</v>
      </c>
      <c r="G11" s="75"/>
      <c r="H11" s="75"/>
      <c r="I11" s="75"/>
      <c r="J11" s="75"/>
      <c r="K11" s="75"/>
      <c r="L11" s="75"/>
      <c r="M11" s="75"/>
      <c r="N11" s="75"/>
      <c r="P11" s="77" t="s">
        <v>10</v>
      </c>
      <c r="Q11" s="77">
        <v>146</v>
      </c>
      <c r="R11" s="6">
        <f>Q11/Q$11</f>
        <v>1</v>
      </c>
      <c r="S11" s="89">
        <v>325</v>
      </c>
      <c r="T11" s="1">
        <f>S11/$S$11</f>
        <v>1</v>
      </c>
    </row>
    <row r="12" spans="1:20" x14ac:dyDescent="0.25">
      <c r="A12" s="25"/>
      <c r="B12" s="26"/>
      <c r="C12" s="27"/>
      <c r="D12" s="46"/>
      <c r="E12" s="47"/>
      <c r="F12" s="29"/>
      <c r="G12" s="75"/>
      <c r="H12" s="75"/>
      <c r="I12" s="75"/>
      <c r="J12" s="75"/>
      <c r="K12" s="75"/>
      <c r="L12" s="75"/>
      <c r="M12" s="75"/>
      <c r="N12" s="75"/>
      <c r="R12" s="3"/>
      <c r="S12" s="90"/>
      <c r="T12" s="1"/>
    </row>
    <row r="13" spans="1:20" ht="15" customHeight="1" x14ac:dyDescent="0.25">
      <c r="A13" s="75"/>
      <c r="B13" s="91"/>
      <c r="C13" s="78"/>
      <c r="D13" s="91"/>
      <c r="E13" s="17"/>
      <c r="F13" s="78"/>
      <c r="G13" s="75"/>
      <c r="H13" s="75"/>
      <c r="I13" s="75"/>
      <c r="J13" s="75"/>
      <c r="K13" s="75"/>
      <c r="L13" s="75"/>
      <c r="M13" s="75"/>
      <c r="N13" s="75"/>
      <c r="R13" s="3"/>
      <c r="S13" s="90"/>
      <c r="T13" s="1"/>
    </row>
    <row r="14" spans="1:20" x14ac:dyDescent="0.25">
      <c r="A14" s="75"/>
      <c r="B14" s="10" t="s">
        <v>18</v>
      </c>
      <c r="C14" s="11"/>
      <c r="D14" s="5" t="s">
        <v>20</v>
      </c>
      <c r="E14" s="10" t="s">
        <v>21</v>
      </c>
      <c r="F14" s="11"/>
      <c r="G14" s="75"/>
      <c r="H14" s="75"/>
      <c r="I14" s="75"/>
      <c r="J14" s="75"/>
      <c r="K14" s="75"/>
      <c r="L14" s="75"/>
      <c r="M14" s="75"/>
      <c r="N14" s="75"/>
      <c r="R14" s="3"/>
      <c r="S14" s="90"/>
      <c r="T14" s="1"/>
    </row>
    <row r="15" spans="1:20" x14ac:dyDescent="0.25">
      <c r="A15" s="12" t="s">
        <v>33</v>
      </c>
      <c r="B15" s="13" t="s">
        <v>19</v>
      </c>
      <c r="C15" s="14" t="s">
        <v>55</v>
      </c>
      <c r="D15" s="5" t="s">
        <v>22</v>
      </c>
      <c r="E15" s="13" t="s">
        <v>23</v>
      </c>
      <c r="F15" s="14" t="s">
        <v>15</v>
      </c>
      <c r="G15" s="75"/>
      <c r="H15" s="75"/>
      <c r="I15" s="75"/>
      <c r="J15" s="75"/>
      <c r="K15" s="75"/>
      <c r="L15" s="75"/>
      <c r="M15" s="75"/>
      <c r="N15" s="75"/>
      <c r="Q15" s="77" t="s">
        <v>22</v>
      </c>
      <c r="R15" s="1" t="s">
        <v>5</v>
      </c>
      <c r="S15" s="77" t="s">
        <v>22</v>
      </c>
      <c r="T15" s="1" t="s">
        <v>5</v>
      </c>
    </row>
    <row r="16" spans="1:20" ht="17.25" x14ac:dyDescent="0.25">
      <c r="A16" s="75" t="s">
        <v>14</v>
      </c>
      <c r="B16" s="81">
        <v>41</v>
      </c>
      <c r="C16" s="83">
        <f>B16</f>
        <v>41</v>
      </c>
      <c r="D16" s="83">
        <v>43</v>
      </c>
      <c r="E16" s="31">
        <f>B16/D16</f>
        <v>0.95348837209302328</v>
      </c>
      <c r="F16" s="18">
        <f>IFERROR(C16/D16,"--")</f>
        <v>0.95348837209302328</v>
      </c>
      <c r="G16" s="75"/>
      <c r="H16" s="75"/>
      <c r="I16" s="75"/>
      <c r="J16" s="75"/>
      <c r="K16" s="75"/>
      <c r="L16" s="75"/>
      <c r="M16" s="75"/>
      <c r="N16" s="75"/>
      <c r="O16" s="77" t="s">
        <v>33</v>
      </c>
      <c r="P16" s="77" t="s">
        <v>0</v>
      </c>
      <c r="Q16" s="77">
        <v>41</v>
      </c>
      <c r="R16" s="1">
        <f>Q16/$Q$21</f>
        <v>0.28082191780821919</v>
      </c>
      <c r="S16" s="77">
        <v>43</v>
      </c>
      <c r="T16" s="1">
        <f>S16/$S$21</f>
        <v>0.13230769230769232</v>
      </c>
    </row>
    <row r="17" spans="1:20" x14ac:dyDescent="0.25">
      <c r="A17" s="75" t="s">
        <v>1</v>
      </c>
      <c r="B17" s="81">
        <v>30</v>
      </c>
      <c r="C17" s="92">
        <f>(B17+ROUND(B17/SUM($B$17:$B$19)*$B$20,0))</f>
        <v>37</v>
      </c>
      <c r="D17" s="83">
        <v>60</v>
      </c>
      <c r="E17" s="31">
        <f>B17/D17</f>
        <v>0.5</v>
      </c>
      <c r="F17" s="18">
        <f>IFERROR(C17/D17,"--")</f>
        <v>0.6166666666666667</v>
      </c>
      <c r="G17" s="75"/>
      <c r="H17" s="75"/>
      <c r="I17" s="75"/>
      <c r="J17" s="75"/>
      <c r="K17" s="75"/>
      <c r="L17" s="75"/>
      <c r="M17" s="75"/>
      <c r="N17" s="75"/>
      <c r="P17" s="77" t="s">
        <v>1</v>
      </c>
      <c r="Q17" s="77">
        <v>30</v>
      </c>
      <c r="R17" s="1">
        <f>Q17/$Q$21</f>
        <v>0.20547945205479451</v>
      </c>
      <c r="S17" s="77">
        <v>60</v>
      </c>
      <c r="T17" s="1">
        <f>S17/$S$21</f>
        <v>0.18461538461538463</v>
      </c>
    </row>
    <row r="18" spans="1:20" x14ac:dyDescent="0.25">
      <c r="A18" s="75" t="s">
        <v>2</v>
      </c>
      <c r="B18" s="81">
        <v>20</v>
      </c>
      <c r="C18" s="92">
        <f>B18+ROUND(B18/SUM($B$17:$B$19)*$B$20,0)</f>
        <v>25</v>
      </c>
      <c r="D18" s="83">
        <v>48</v>
      </c>
      <c r="E18" s="31">
        <f>B18/D18</f>
        <v>0.41666666666666669</v>
      </c>
      <c r="F18" s="18">
        <f>IFERROR(C18/D18,"--")</f>
        <v>0.52083333333333337</v>
      </c>
      <c r="G18" s="75"/>
      <c r="H18" s="75"/>
      <c r="I18" s="75"/>
      <c r="J18" s="75"/>
      <c r="K18" s="75"/>
      <c r="L18" s="75"/>
      <c r="M18" s="75"/>
      <c r="N18" s="75"/>
      <c r="P18" s="77" t="s">
        <v>2</v>
      </c>
      <c r="Q18" s="77">
        <v>20</v>
      </c>
      <c r="R18" s="1">
        <f>Q18/$Q$21</f>
        <v>0.13698630136986301</v>
      </c>
      <c r="S18" s="77">
        <v>48</v>
      </c>
      <c r="T18" s="1">
        <f>S18/$S$21</f>
        <v>0.14769230769230771</v>
      </c>
    </row>
    <row r="19" spans="1:20" x14ac:dyDescent="0.25">
      <c r="A19" s="80" t="s">
        <v>3</v>
      </c>
      <c r="B19" s="81">
        <v>35</v>
      </c>
      <c r="C19" s="92">
        <f>B19+ROUND(B19/SUM($B$17:$B$19)*$B$20,0)</f>
        <v>43</v>
      </c>
      <c r="D19" s="83">
        <v>174</v>
      </c>
      <c r="E19" s="31">
        <f>B19/D19</f>
        <v>0.20114942528735633</v>
      </c>
      <c r="F19" s="18">
        <f>IFERROR(C19/D19,"--")</f>
        <v>0.2471264367816092</v>
      </c>
      <c r="G19" s="75"/>
      <c r="H19" s="75"/>
      <c r="I19" s="75"/>
      <c r="J19" s="75"/>
      <c r="K19" s="75"/>
      <c r="L19" s="75"/>
      <c r="M19" s="75"/>
      <c r="N19" s="75"/>
      <c r="P19" s="77" t="s">
        <v>3</v>
      </c>
      <c r="Q19" s="77">
        <v>35</v>
      </c>
      <c r="R19" s="1">
        <f>Q19/$Q$21</f>
        <v>0.23972602739726026</v>
      </c>
      <c r="S19" s="77">
        <v>174</v>
      </c>
      <c r="T19" s="1">
        <f>S19/$S$21</f>
        <v>0.53538461538461535</v>
      </c>
    </row>
    <row r="20" spans="1:20" ht="15.75" thickBot="1" x14ac:dyDescent="0.3">
      <c r="A20" s="86" t="s">
        <v>9</v>
      </c>
      <c r="B20" s="87">
        <v>20</v>
      </c>
      <c r="C20" s="93">
        <v>0</v>
      </c>
      <c r="D20" s="93">
        <v>-325</v>
      </c>
      <c r="E20" s="112">
        <f>B20/D20</f>
        <v>-6.1538461538461542E-2</v>
      </c>
      <c r="F20" s="19">
        <f>IFERROR(C20/D20,"--")</f>
        <v>0</v>
      </c>
      <c r="G20" s="75"/>
      <c r="H20" s="75"/>
      <c r="I20" s="75"/>
      <c r="J20" s="75"/>
      <c r="K20" s="75"/>
      <c r="L20" s="75"/>
      <c r="M20" s="75"/>
      <c r="N20" s="75"/>
      <c r="P20" s="84" t="s">
        <v>26</v>
      </c>
      <c r="Q20" s="84">
        <v>20</v>
      </c>
      <c r="R20" s="1">
        <f>Q20/$Q$21</f>
        <v>0.13698630136986301</v>
      </c>
      <c r="S20" s="77">
        <v>-325</v>
      </c>
      <c r="T20" s="1">
        <f>S20/$S$21</f>
        <v>-1</v>
      </c>
    </row>
    <row r="21" spans="1:20" ht="15.75" thickTop="1" x14ac:dyDescent="0.25">
      <c r="A21" s="12" t="s">
        <v>8</v>
      </c>
      <c r="B21" s="32">
        <v>146</v>
      </c>
      <c r="C21" s="33">
        <f>SUM(C16:C20)</f>
        <v>146</v>
      </c>
      <c r="D21" s="33">
        <f>SUM(D16:D19)</f>
        <v>325</v>
      </c>
      <c r="E21" s="34">
        <f>B21/D21</f>
        <v>0.44923076923076921</v>
      </c>
      <c r="F21" s="35">
        <f>C21/D21</f>
        <v>0.44923076923076921</v>
      </c>
      <c r="G21" s="75"/>
      <c r="H21" s="75"/>
      <c r="I21" s="75"/>
      <c r="J21" s="75"/>
      <c r="K21" s="75"/>
      <c r="L21" s="75"/>
      <c r="M21" s="75"/>
      <c r="N21" s="75"/>
      <c r="P21" s="77" t="s">
        <v>10</v>
      </c>
      <c r="Q21" s="77">
        <v>146</v>
      </c>
      <c r="R21" s="1">
        <f>Q21/$Q$21</f>
        <v>1</v>
      </c>
      <c r="S21" s="77">
        <v>325</v>
      </c>
      <c r="T21" s="1">
        <f>S21/$S$21</f>
        <v>1</v>
      </c>
    </row>
    <row r="22" spans="1:20" x14ac:dyDescent="0.25">
      <c r="A22" s="25"/>
      <c r="B22" s="26"/>
      <c r="C22" s="26"/>
      <c r="D22" s="26"/>
      <c r="E22" s="28"/>
      <c r="F22" s="28"/>
      <c r="G22" s="75"/>
      <c r="H22" s="75"/>
      <c r="I22" s="75"/>
      <c r="J22" s="75"/>
      <c r="K22" s="75"/>
      <c r="L22" s="75"/>
      <c r="M22" s="75"/>
      <c r="N22" s="75"/>
      <c r="R22" s="1"/>
    </row>
    <row r="23" spans="1:20" x14ac:dyDescent="0.25">
      <c r="A23" s="80"/>
      <c r="B23" s="91"/>
      <c r="C23" s="78"/>
      <c r="D23" s="91"/>
      <c r="E23" s="17"/>
      <c r="F23" s="78"/>
      <c r="G23" s="75"/>
      <c r="H23" s="75"/>
      <c r="I23" s="75"/>
      <c r="J23" s="75"/>
      <c r="K23" s="75"/>
      <c r="L23" s="75"/>
      <c r="M23" s="75"/>
      <c r="N23" s="75"/>
      <c r="R23" s="1"/>
    </row>
    <row r="24" spans="1:20" ht="15" customHeight="1" x14ac:dyDescent="0.25">
      <c r="A24" s="75"/>
      <c r="B24" s="10" t="s">
        <v>18</v>
      </c>
      <c r="C24" s="11"/>
      <c r="D24" s="5" t="s">
        <v>20</v>
      </c>
      <c r="E24" s="10" t="s">
        <v>21</v>
      </c>
      <c r="F24" s="11"/>
      <c r="G24" s="75"/>
      <c r="H24" s="75"/>
      <c r="I24" s="75"/>
      <c r="J24" s="75"/>
      <c r="K24" s="75"/>
      <c r="L24" s="75"/>
      <c r="M24" s="75"/>
      <c r="N24" s="75"/>
    </row>
    <row r="25" spans="1:20" x14ac:dyDescent="0.25">
      <c r="A25" s="36" t="s">
        <v>34</v>
      </c>
      <c r="B25" s="37" t="s">
        <v>19</v>
      </c>
      <c r="C25" s="14" t="s">
        <v>55</v>
      </c>
      <c r="D25" s="38" t="s">
        <v>22</v>
      </c>
      <c r="E25" s="39" t="s">
        <v>23</v>
      </c>
      <c r="F25" s="14" t="s">
        <v>15</v>
      </c>
      <c r="G25" s="75"/>
      <c r="H25" s="75"/>
      <c r="I25" s="75"/>
      <c r="J25" s="75"/>
      <c r="K25" s="75"/>
      <c r="L25" s="75"/>
      <c r="M25" s="75"/>
      <c r="N25" s="75"/>
      <c r="Q25" s="77" t="s">
        <v>22</v>
      </c>
      <c r="R25" s="1" t="s">
        <v>5</v>
      </c>
      <c r="S25" s="77" t="s">
        <v>22</v>
      </c>
      <c r="T25" s="1" t="s">
        <v>5</v>
      </c>
    </row>
    <row r="26" spans="1:20" x14ac:dyDescent="0.25">
      <c r="A26" s="80" t="s">
        <v>12</v>
      </c>
      <c r="B26" s="81">
        <v>60</v>
      </c>
      <c r="C26" s="82">
        <f>(B26+ROUND(B26/SUM($B$26:$B$27)*$B$28,0))</f>
        <v>76</v>
      </c>
      <c r="D26" s="83">
        <v>176</v>
      </c>
      <c r="E26" s="17">
        <f>B26/D26</f>
        <v>0.34090909090909088</v>
      </c>
      <c r="F26" s="18">
        <f>IFERROR(C26/D26,"--")</f>
        <v>0.43181818181818182</v>
      </c>
      <c r="G26" s="75"/>
      <c r="H26" s="75"/>
      <c r="I26" s="75"/>
      <c r="J26" s="75"/>
      <c r="K26" s="75"/>
      <c r="L26" s="75"/>
      <c r="M26" s="75"/>
      <c r="N26" s="75"/>
      <c r="O26" s="77" t="s">
        <v>34</v>
      </c>
      <c r="P26" s="77" t="s">
        <v>27</v>
      </c>
      <c r="Q26" s="77">
        <v>60</v>
      </c>
      <c r="R26" s="6">
        <f>Q26/$Q$29</f>
        <v>0.41095890410958902</v>
      </c>
      <c r="S26" s="79">
        <v>176</v>
      </c>
      <c r="T26" s="1"/>
    </row>
    <row r="27" spans="1:20" x14ac:dyDescent="0.25">
      <c r="A27" s="75" t="s">
        <v>13</v>
      </c>
      <c r="B27" s="81">
        <v>56</v>
      </c>
      <c r="C27" s="82">
        <f>(B27+ROUND(B27/SUM($B$26:$B$27)*$B$28,0))</f>
        <v>70</v>
      </c>
      <c r="D27" s="83">
        <v>149</v>
      </c>
      <c r="E27" s="17">
        <f>B27/D27</f>
        <v>0.37583892617449666</v>
      </c>
      <c r="F27" s="18">
        <f>IFERROR(C27/D27,"--")</f>
        <v>0.46979865771812079</v>
      </c>
      <c r="G27" s="75"/>
      <c r="H27" s="75"/>
      <c r="I27" s="75"/>
      <c r="J27" s="75"/>
      <c r="K27" s="75"/>
      <c r="L27" s="75"/>
      <c r="M27" s="75"/>
      <c r="N27" s="75"/>
      <c r="P27" s="77" t="s">
        <v>28</v>
      </c>
      <c r="Q27" s="77">
        <v>56</v>
      </c>
      <c r="R27" s="6">
        <f>Q27/$Q$29</f>
        <v>0.38356164383561642</v>
      </c>
      <c r="S27" s="79">
        <v>149</v>
      </c>
      <c r="T27" s="1"/>
    </row>
    <row r="28" spans="1:20" ht="15.75" thickBot="1" x14ac:dyDescent="0.3">
      <c r="A28" s="86" t="s">
        <v>9</v>
      </c>
      <c r="B28" s="87">
        <v>30</v>
      </c>
      <c r="C28" s="88">
        <v>0</v>
      </c>
      <c r="D28" s="93">
        <v>-325</v>
      </c>
      <c r="E28" s="112">
        <f>B28/D28</f>
        <v>-9.2307692307692313E-2</v>
      </c>
      <c r="F28" s="19">
        <f>IFERROR(C28/D28,"--")</f>
        <v>0</v>
      </c>
      <c r="G28" s="75"/>
      <c r="H28" s="75"/>
      <c r="I28" s="75"/>
      <c r="J28" s="75"/>
      <c r="K28" s="75"/>
      <c r="L28" s="75"/>
      <c r="M28" s="75"/>
      <c r="N28" s="75"/>
      <c r="P28" s="84" t="s">
        <v>26</v>
      </c>
      <c r="Q28" s="84">
        <v>30</v>
      </c>
      <c r="R28" s="7">
        <f>Q28/$Q$29</f>
        <v>0.20547945205479451</v>
      </c>
      <c r="S28" s="85">
        <v>0</v>
      </c>
      <c r="T28" s="2"/>
    </row>
    <row r="29" spans="1:20" ht="15.75" thickTop="1" x14ac:dyDescent="0.25">
      <c r="A29" s="12" t="s">
        <v>8</v>
      </c>
      <c r="B29" s="32">
        <f>SUM(B26:B28)</f>
        <v>146</v>
      </c>
      <c r="C29" s="40">
        <f>SUM(C26:C28)</f>
        <v>146</v>
      </c>
      <c r="D29" s="33">
        <v>325</v>
      </c>
      <c r="E29" s="34">
        <f>B29/D29</f>
        <v>0.44923076923076921</v>
      </c>
      <c r="F29" s="41">
        <f>IFERROR(C29/D29,"--")</f>
        <v>0.44923076923076921</v>
      </c>
      <c r="G29" s="75"/>
      <c r="H29" s="75"/>
      <c r="I29" s="75"/>
      <c r="J29" s="75"/>
      <c r="K29" s="75"/>
      <c r="L29" s="75"/>
      <c r="M29" s="75"/>
      <c r="N29" s="75"/>
      <c r="P29" s="77" t="s">
        <v>10</v>
      </c>
      <c r="Q29" s="77">
        <v>146</v>
      </c>
      <c r="R29" s="6">
        <f>Q29/$Q$29</f>
        <v>1</v>
      </c>
      <c r="S29" s="89"/>
      <c r="T29" s="1"/>
    </row>
    <row r="30" spans="1:20" x14ac:dyDescent="0.25">
      <c r="A30" s="75"/>
      <c r="B30" s="78"/>
      <c r="C30" s="78"/>
      <c r="D30" s="78"/>
      <c r="E30" s="78"/>
      <c r="F30" s="78"/>
      <c r="G30" s="75"/>
      <c r="H30" s="75"/>
      <c r="I30" s="75"/>
      <c r="J30" s="75"/>
      <c r="K30" s="75"/>
      <c r="L30" s="75"/>
      <c r="M30" s="75"/>
      <c r="N30" s="75"/>
      <c r="R30" s="1"/>
    </row>
    <row r="31" spans="1:20" x14ac:dyDescent="0.25">
      <c r="A31" s="75"/>
      <c r="B31" s="78"/>
      <c r="C31" s="78"/>
      <c r="D31" s="78"/>
      <c r="E31" s="78"/>
      <c r="F31" s="78"/>
      <c r="G31" s="75"/>
      <c r="H31" s="75"/>
      <c r="I31" s="75"/>
      <c r="J31" s="75"/>
      <c r="K31" s="75"/>
      <c r="L31" s="75"/>
      <c r="M31" s="75"/>
      <c r="N31" s="75"/>
    </row>
    <row r="32" spans="1:20" x14ac:dyDescent="0.25">
      <c r="A32" s="94"/>
      <c r="B32" s="10" t="s">
        <v>18</v>
      </c>
      <c r="C32" s="11"/>
      <c r="D32" s="10" t="s">
        <v>20</v>
      </c>
      <c r="E32" s="11"/>
      <c r="F32" s="13" t="s">
        <v>21</v>
      </c>
      <c r="G32" s="14"/>
      <c r="H32" s="100"/>
      <c r="I32" s="75"/>
      <c r="J32" s="75"/>
      <c r="K32" s="75"/>
      <c r="L32" s="75"/>
      <c r="M32" s="75"/>
      <c r="N32" s="75"/>
    </row>
    <row r="33" spans="1:20" ht="27.75" customHeight="1" x14ac:dyDescent="0.25">
      <c r="A33" s="42" t="s">
        <v>54</v>
      </c>
      <c r="B33" s="13" t="s">
        <v>19</v>
      </c>
      <c r="C33" s="14" t="s">
        <v>55</v>
      </c>
      <c r="D33" s="37" t="s">
        <v>22</v>
      </c>
      <c r="E33" s="14" t="s">
        <v>55</v>
      </c>
      <c r="F33" s="13" t="s">
        <v>23</v>
      </c>
      <c r="G33" s="14" t="s">
        <v>15</v>
      </c>
      <c r="H33" s="100"/>
      <c r="I33" s="75"/>
      <c r="J33" s="75"/>
      <c r="K33" s="75"/>
      <c r="L33" s="75"/>
      <c r="M33" s="75"/>
      <c r="N33" s="75"/>
      <c r="Q33" s="77" t="s">
        <v>22</v>
      </c>
      <c r="R33" s="1" t="s">
        <v>5</v>
      </c>
      <c r="S33" s="77" t="s">
        <v>22</v>
      </c>
      <c r="T33" s="1" t="s">
        <v>5</v>
      </c>
    </row>
    <row r="34" spans="1:20" x14ac:dyDescent="0.25">
      <c r="A34" s="75" t="s">
        <v>16</v>
      </c>
      <c r="B34" s="81">
        <v>33</v>
      </c>
      <c r="C34" s="95">
        <f>(B34+ROUND(B34/SUM($B$34:$B$35)*$B$36,0))</f>
        <v>44</v>
      </c>
      <c r="D34" s="96">
        <v>88</v>
      </c>
      <c r="E34" s="82">
        <f>(D34+ROUND(D34/SUM($D$34:$D$35)*$D$36,0))</f>
        <v>91</v>
      </c>
      <c r="F34" s="31">
        <f>B34/D34</f>
        <v>0.375</v>
      </c>
      <c r="G34" s="43">
        <f>C34/E34</f>
        <v>0.48351648351648352</v>
      </c>
      <c r="H34" s="17"/>
      <c r="I34" s="75"/>
      <c r="J34" s="75"/>
      <c r="K34" s="75"/>
      <c r="L34" s="75"/>
      <c r="M34" s="75"/>
      <c r="N34" s="75"/>
      <c r="O34" s="77" t="s">
        <v>35</v>
      </c>
      <c r="P34" s="77" t="s">
        <v>29</v>
      </c>
      <c r="Q34" s="77">
        <v>33</v>
      </c>
      <c r="R34" s="6">
        <f>Q34/$Q$37</f>
        <v>0.22602739726027396</v>
      </c>
      <c r="S34" s="79">
        <v>88</v>
      </c>
      <c r="T34" s="1"/>
    </row>
    <row r="35" spans="1:20" x14ac:dyDescent="0.25">
      <c r="A35" s="75" t="s">
        <v>17</v>
      </c>
      <c r="B35" s="81">
        <v>77</v>
      </c>
      <c r="C35" s="82">
        <f>(B35+ROUND(B35/SUM($B$34:$B$35)*$B$36,0))</f>
        <v>102</v>
      </c>
      <c r="D35" s="96">
        <v>226</v>
      </c>
      <c r="E35" s="82">
        <f>(D35+ROUND(D35/SUM($D$34:$D$35)*$D$36,0))</f>
        <v>234</v>
      </c>
      <c r="F35" s="31">
        <f>B35/D35</f>
        <v>0.34070796460176989</v>
      </c>
      <c r="G35" s="43">
        <f>C35/E35</f>
        <v>0.4358974358974359</v>
      </c>
      <c r="H35" s="17"/>
      <c r="I35" s="75"/>
      <c r="J35" s="75"/>
      <c r="K35" s="75"/>
      <c r="L35" s="75"/>
      <c r="M35" s="75"/>
      <c r="N35" s="75"/>
      <c r="P35" s="77" t="s">
        <v>30</v>
      </c>
      <c r="Q35" s="77">
        <v>77</v>
      </c>
      <c r="R35" s="6">
        <f>Q35/$Q$37</f>
        <v>0.5273972602739726</v>
      </c>
      <c r="S35" s="79">
        <v>226</v>
      </c>
      <c r="T35" s="1"/>
    </row>
    <row r="36" spans="1:20" ht="15.75" thickBot="1" x14ac:dyDescent="0.3">
      <c r="A36" s="86" t="s">
        <v>9</v>
      </c>
      <c r="B36" s="87">
        <v>36</v>
      </c>
      <c r="C36" s="88">
        <v>0</v>
      </c>
      <c r="D36" s="97">
        <v>11</v>
      </c>
      <c r="E36" s="88">
        <v>0</v>
      </c>
      <c r="F36" s="44" t="s">
        <v>11</v>
      </c>
      <c r="G36" s="19" t="s">
        <v>11</v>
      </c>
      <c r="H36" s="101"/>
      <c r="I36" s="75"/>
      <c r="J36" s="75"/>
      <c r="K36" s="75"/>
      <c r="L36" s="75"/>
      <c r="M36" s="75"/>
      <c r="N36" s="75"/>
      <c r="P36" s="84" t="s">
        <v>26</v>
      </c>
      <c r="Q36" s="84">
        <v>36</v>
      </c>
      <c r="R36" s="7">
        <f>Q36/$Q$37</f>
        <v>0.24657534246575341</v>
      </c>
      <c r="S36" s="85">
        <v>11</v>
      </c>
      <c r="T36" s="2"/>
    </row>
    <row r="37" spans="1:20" ht="15.75" thickTop="1" x14ac:dyDescent="0.25">
      <c r="A37" s="98" t="s">
        <v>10</v>
      </c>
      <c r="B37" s="20">
        <v>146</v>
      </c>
      <c r="C37" s="40">
        <f>SUM(C34:C36)</f>
        <v>146</v>
      </c>
      <c r="D37" s="32">
        <f>SUM(D34:D36)</f>
        <v>325</v>
      </c>
      <c r="E37" s="40">
        <f>SUM(E34:E36)</f>
        <v>325</v>
      </c>
      <c r="F37" s="45">
        <f>B37/D37</f>
        <v>0.44923076923076921</v>
      </c>
      <c r="G37" s="24">
        <f>C37/E37</f>
        <v>0.44923076923076921</v>
      </c>
      <c r="H37" s="29"/>
      <c r="I37" s="75"/>
      <c r="J37" s="75"/>
      <c r="K37" s="75"/>
      <c r="L37" s="75"/>
      <c r="M37" s="75"/>
      <c r="N37" s="75"/>
      <c r="P37" s="77" t="s">
        <v>10</v>
      </c>
      <c r="Q37" s="77">
        <v>146</v>
      </c>
      <c r="R37" s="6">
        <f>Q37/$Q$37</f>
        <v>1</v>
      </c>
      <c r="S37" s="89">
        <f>SUM(S34:S36)</f>
        <v>325</v>
      </c>
      <c r="T37" s="1"/>
    </row>
    <row r="38" spans="1:20" x14ac:dyDescent="0.25">
      <c r="A38" s="75"/>
      <c r="B38" s="78"/>
      <c r="C38" s="78"/>
      <c r="D38" s="78"/>
      <c r="E38" s="78"/>
      <c r="F38" s="78"/>
      <c r="G38" s="75"/>
      <c r="H38" s="75"/>
      <c r="I38" s="75"/>
      <c r="J38" s="75"/>
      <c r="K38" s="75"/>
      <c r="L38" s="75"/>
      <c r="M38" s="75"/>
      <c r="N38" s="75"/>
    </row>
    <row r="39" spans="1:20" x14ac:dyDescent="0.25">
      <c r="A39" s="75"/>
      <c r="B39" s="78"/>
      <c r="C39" s="78"/>
      <c r="D39" s="78"/>
      <c r="E39" s="78"/>
      <c r="F39" s="78"/>
      <c r="G39" s="75"/>
      <c r="H39" s="75"/>
      <c r="I39" s="75"/>
      <c r="J39" s="75"/>
      <c r="K39" s="75"/>
      <c r="L39" s="75"/>
      <c r="M39" s="75"/>
      <c r="N39" s="75"/>
    </row>
    <row r="40" spans="1:20" ht="30.75" customHeight="1" x14ac:dyDescent="0.25">
      <c r="A40" s="76" t="s">
        <v>204</v>
      </c>
      <c r="B40" s="76"/>
      <c r="C40" s="76"/>
      <c r="D40" s="76"/>
      <c r="E40" s="76"/>
      <c r="F40" s="76"/>
      <c r="G40" s="76"/>
      <c r="H40" s="75"/>
      <c r="I40" s="75"/>
      <c r="J40" s="75"/>
      <c r="K40" s="75"/>
      <c r="L40" s="75"/>
      <c r="M40" s="75"/>
      <c r="N40" s="75"/>
    </row>
    <row r="41" spans="1:20" x14ac:dyDescent="0.25">
      <c r="A41" s="75"/>
      <c r="B41" s="78"/>
      <c r="C41" s="78"/>
      <c r="D41" s="78"/>
      <c r="E41" s="78"/>
      <c r="F41" s="78"/>
      <c r="G41" s="75"/>
      <c r="H41" s="75"/>
      <c r="I41" s="75"/>
      <c r="J41" s="75"/>
      <c r="K41" s="75"/>
      <c r="L41" s="75"/>
      <c r="M41" s="75"/>
      <c r="N41" s="75"/>
    </row>
    <row r="42" spans="1:20" x14ac:dyDescent="0.25">
      <c r="A42" s="75"/>
      <c r="B42" s="78"/>
      <c r="C42" s="78"/>
      <c r="D42" s="78"/>
      <c r="E42" s="78"/>
      <c r="F42" s="78"/>
      <c r="G42" s="75"/>
      <c r="H42" s="75"/>
      <c r="I42" s="75"/>
      <c r="J42" s="75"/>
      <c r="K42" s="75"/>
      <c r="L42" s="75"/>
      <c r="M42" s="75"/>
      <c r="N42" s="75"/>
    </row>
    <row r="43" spans="1:20" x14ac:dyDescent="0.25">
      <c r="A43" s="75"/>
      <c r="B43" s="78"/>
      <c r="C43" s="78"/>
      <c r="D43" s="78"/>
      <c r="E43" s="78"/>
      <c r="F43" s="78"/>
      <c r="G43" s="75"/>
      <c r="H43" s="75"/>
      <c r="I43" s="75"/>
      <c r="J43" s="75"/>
      <c r="K43" s="75"/>
      <c r="L43" s="75"/>
      <c r="M43" s="75"/>
      <c r="N43" s="75"/>
    </row>
    <row r="44" spans="1:20" x14ac:dyDescent="0.25">
      <c r="A44" s="75"/>
      <c r="B44" s="78"/>
      <c r="C44" s="78"/>
      <c r="D44" s="78"/>
      <c r="E44" s="78"/>
      <c r="F44" s="78"/>
      <c r="G44" s="75"/>
      <c r="H44" s="75"/>
      <c r="I44" s="75"/>
      <c r="J44" s="75"/>
      <c r="K44" s="75"/>
      <c r="L44" s="75"/>
      <c r="M44" s="75"/>
      <c r="N44" s="75"/>
    </row>
    <row r="45" spans="1:20" x14ac:dyDescent="0.25">
      <c r="A45" s="75"/>
      <c r="B45" s="78"/>
      <c r="C45" s="78"/>
      <c r="D45" s="78"/>
      <c r="E45" s="78"/>
      <c r="F45" s="78"/>
      <c r="G45" s="75"/>
      <c r="H45" s="75"/>
      <c r="I45" s="75"/>
      <c r="J45" s="75"/>
      <c r="K45" s="75"/>
      <c r="L45" s="75"/>
      <c r="M45" s="75"/>
      <c r="N45" s="75"/>
    </row>
    <row r="46" spans="1:20" x14ac:dyDescent="0.25">
      <c r="A46" s="75"/>
      <c r="B46" s="78"/>
      <c r="C46" s="78"/>
      <c r="D46" s="78"/>
      <c r="E46" s="78"/>
      <c r="F46" s="78"/>
      <c r="G46" s="75"/>
      <c r="H46" s="75"/>
      <c r="I46" s="75"/>
      <c r="J46" s="75"/>
      <c r="K46" s="75"/>
      <c r="L46" s="75"/>
      <c r="M46" s="75"/>
      <c r="N46" s="75"/>
    </row>
    <row r="47" spans="1:20" x14ac:dyDescent="0.25">
      <c r="H47" s="75"/>
      <c r="I47" s="75"/>
      <c r="J47" s="75"/>
      <c r="K47" s="75"/>
      <c r="L47" s="75"/>
      <c r="M47" s="75"/>
      <c r="N47" s="75"/>
    </row>
  </sheetData>
  <mergeCells count="9">
    <mergeCell ref="B14:C14"/>
    <mergeCell ref="E14:F14"/>
    <mergeCell ref="A40:G40"/>
    <mergeCell ref="B6:C6"/>
    <mergeCell ref="E6:F6"/>
    <mergeCell ref="B24:C24"/>
    <mergeCell ref="E24:F24"/>
    <mergeCell ref="B32:C32"/>
    <mergeCell ref="D32:E3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1A576-0EB0-4F61-A2BD-D31D59836580}">
  <dimension ref="A1:N49"/>
  <sheetViews>
    <sheetView workbookViewId="0">
      <selection activeCell="A14" sqref="A14"/>
    </sheetView>
  </sheetViews>
  <sheetFormatPr defaultRowHeight="15" x14ac:dyDescent="0.25"/>
  <cols>
    <col min="1" max="1" width="22.140625" customWidth="1"/>
    <col min="2" max="2" width="106" customWidth="1"/>
  </cols>
  <sheetData>
    <row r="1" spans="1:14" ht="15.75" x14ac:dyDescent="0.25">
      <c r="A1" s="113" t="s">
        <v>133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5.75" x14ac:dyDescent="0.25">
      <c r="A2" s="114" t="s">
        <v>136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8" t="s">
        <v>182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8" t="s">
        <v>148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8" t="s">
        <v>149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8" t="s">
        <v>150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8" t="s">
        <v>151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8" t="s">
        <v>205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8" t="s">
        <v>206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5">
      <c r="A14" s="8" t="s">
        <v>207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66"/>
      <c r="B16" s="8" t="s">
        <v>146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115"/>
      <c r="B17" s="8" t="s">
        <v>147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8" t="s">
        <v>152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8" t="s">
        <v>153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BD830-D38F-4704-BAF9-2D5B00037847}">
  <dimension ref="A1:O50"/>
  <sheetViews>
    <sheetView topLeftCell="A25" workbookViewId="0">
      <selection activeCell="A40" sqref="A40:G40"/>
    </sheetView>
  </sheetViews>
  <sheetFormatPr defaultRowHeight="15" x14ac:dyDescent="0.25"/>
  <cols>
    <col min="1" max="1" width="11.5703125" customWidth="1"/>
    <col min="2" max="2" width="2.5703125" customWidth="1"/>
    <col min="3" max="3" width="162.5703125" bestFit="1" customWidth="1"/>
    <col min="4" max="4" width="29.140625" bestFit="1" customWidth="1"/>
    <col min="5" max="5" width="25.5703125" bestFit="1" customWidth="1"/>
  </cols>
  <sheetData>
    <row r="1" spans="1:15" ht="15.75" x14ac:dyDescent="0.25">
      <c r="A1" s="113" t="s">
        <v>133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5.75" x14ac:dyDescent="0.25">
      <c r="A2" s="114" t="s">
        <v>136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5">
      <c r="A4" s="8" t="s">
        <v>183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25">
      <c r="A6" s="71" t="s">
        <v>180</v>
      </c>
      <c r="B6" s="8"/>
      <c r="C6" s="71" t="s">
        <v>181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5">
      <c r="A7" s="8">
        <v>1.01</v>
      </c>
      <c r="B7" s="8"/>
      <c r="C7" s="8" t="s">
        <v>85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5">
      <c r="A8" s="8">
        <v>1.02</v>
      </c>
      <c r="B8" s="8"/>
      <c r="C8" s="8" t="s">
        <v>86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5">
      <c r="A9" s="8">
        <v>1.03</v>
      </c>
      <c r="B9" s="8"/>
      <c r="C9" s="8" t="s">
        <v>87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5">
      <c r="A10" s="8">
        <v>1.04</v>
      </c>
      <c r="B10" s="8"/>
      <c r="C10" s="8" t="s">
        <v>88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25">
      <c r="A11" s="8">
        <v>2</v>
      </c>
      <c r="B11" s="8"/>
      <c r="C11" s="8" t="s">
        <v>93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5">
      <c r="A12" s="8">
        <v>3</v>
      </c>
      <c r="B12" s="8"/>
      <c r="C12" s="8" t="s">
        <v>154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5">
      <c r="A13" s="8">
        <v>4.01</v>
      </c>
      <c r="B13" s="8"/>
      <c r="C13" s="8" t="s">
        <v>97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5">
      <c r="A14" s="8">
        <v>4.0199999999999996</v>
      </c>
      <c r="B14" s="8"/>
      <c r="C14" s="8" t="s">
        <v>98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25">
      <c r="A15" s="8">
        <v>4.03</v>
      </c>
      <c r="B15" s="8"/>
      <c r="C15" s="8" t="s">
        <v>99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25">
      <c r="A16" s="8">
        <v>4.04</v>
      </c>
      <c r="B16" s="8"/>
      <c r="C16" s="8" t="s">
        <v>100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25">
      <c r="A17" s="8">
        <v>4.05</v>
      </c>
      <c r="B17" s="8"/>
      <c r="C17" s="8" t="s">
        <v>101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25">
      <c r="A18" s="8">
        <v>4.0599999999999996</v>
      </c>
      <c r="B18" s="8"/>
      <c r="C18" s="8" t="s">
        <v>31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25">
      <c r="A19" s="8">
        <v>4.07</v>
      </c>
      <c r="B19" s="8"/>
      <c r="C19" s="8" t="s">
        <v>155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25">
      <c r="A20" s="8">
        <v>4.08</v>
      </c>
      <c r="B20" s="8"/>
      <c r="C20" s="8" t="s">
        <v>156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25">
      <c r="A21" s="8">
        <v>4.09</v>
      </c>
      <c r="B21" s="8"/>
      <c r="C21" s="8" t="s">
        <v>157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5">
      <c r="A22" s="8">
        <v>4.0999999999999996</v>
      </c>
      <c r="B22" s="8"/>
      <c r="C22" s="8" t="s">
        <v>158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25">
      <c r="A23" s="8">
        <v>5.01</v>
      </c>
      <c r="B23" s="8"/>
      <c r="C23" s="8" t="s">
        <v>159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8">
        <v>5.0199999999999996</v>
      </c>
      <c r="B24" s="8"/>
      <c r="C24" s="8" t="s">
        <v>160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s="8">
        <v>5.03</v>
      </c>
      <c r="B25" s="8"/>
      <c r="C25" s="8" t="s">
        <v>161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25">
      <c r="A26" s="8">
        <v>5.04</v>
      </c>
      <c r="B26" s="8"/>
      <c r="C26" s="8" t="s">
        <v>162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x14ac:dyDescent="0.25">
      <c r="A27" s="8">
        <v>5.05</v>
      </c>
      <c r="B27" s="8"/>
      <c r="C27" s="8" t="s">
        <v>163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25">
      <c r="A28" s="8">
        <v>5.0599999999999996</v>
      </c>
      <c r="B28" s="8"/>
      <c r="C28" s="8" t="s">
        <v>164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25">
      <c r="A29" s="8">
        <v>5.07</v>
      </c>
      <c r="B29" s="8"/>
      <c r="C29" s="8" t="s">
        <v>165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s="8">
        <v>5.08</v>
      </c>
      <c r="B30" s="8"/>
      <c r="C30" s="8" t="s">
        <v>166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s="8">
        <v>5.09</v>
      </c>
      <c r="B31" s="8"/>
      <c r="C31" s="8" t="s">
        <v>167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x14ac:dyDescent="0.25">
      <c r="A32" s="8">
        <v>5.0999999999999996</v>
      </c>
      <c r="B32" s="8"/>
      <c r="C32" s="8" t="s">
        <v>168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25">
      <c r="A33" s="8">
        <v>5.1100000000000003</v>
      </c>
      <c r="B33" s="8"/>
      <c r="C33" s="8" t="s">
        <v>169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25">
      <c r="A34" s="8">
        <v>6.01</v>
      </c>
      <c r="B34" s="8"/>
      <c r="C34" s="8" t="s">
        <v>170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8">
        <v>6.02</v>
      </c>
      <c r="B35" s="8"/>
      <c r="C35" s="8" t="s">
        <v>171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s="8">
        <v>6.03</v>
      </c>
      <c r="B36" s="8"/>
      <c r="C36" s="8" t="s">
        <v>172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5">
      <c r="A37" s="8">
        <v>6.04</v>
      </c>
      <c r="B37" s="8"/>
      <c r="C37" s="8" t="s">
        <v>173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8">
        <v>6.05</v>
      </c>
      <c r="B38" s="8"/>
      <c r="C38" s="8" t="s">
        <v>174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5">
      <c r="A39" s="8">
        <v>6.06</v>
      </c>
      <c r="B39" s="8"/>
      <c r="C39" s="8" t="s">
        <v>175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s="8">
        <v>7</v>
      </c>
      <c r="B40" s="8"/>
      <c r="C40" s="8" t="s">
        <v>124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s="8">
        <v>8</v>
      </c>
      <c r="B41" s="8"/>
      <c r="C41" s="8" t="s">
        <v>79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5">
      <c r="A42" s="8">
        <v>9</v>
      </c>
      <c r="B42" s="8"/>
      <c r="C42" s="8" t="s">
        <v>80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25">
      <c r="A43" s="8">
        <v>10</v>
      </c>
      <c r="B43" s="8"/>
      <c r="C43" s="8" t="s">
        <v>81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5">
      <c r="A44" s="8">
        <v>11</v>
      </c>
      <c r="B44" s="8"/>
      <c r="C44" s="8" t="s">
        <v>82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5">
      <c r="A45" s="16">
        <v>12</v>
      </c>
      <c r="B45" s="16"/>
      <c r="C45" s="16" t="s">
        <v>126</v>
      </c>
      <c r="D45" s="16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25">
      <c r="A46" s="8">
        <v>13</v>
      </c>
      <c r="B46" s="8"/>
      <c r="C46" s="8" t="s">
        <v>176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25">
      <c r="A47" s="8">
        <v>14</v>
      </c>
      <c r="B47" s="8"/>
      <c r="C47" s="8" t="s">
        <v>177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5">
      <c r="A48" s="8">
        <v>15</v>
      </c>
      <c r="B48" s="8"/>
      <c r="C48" s="8" t="s">
        <v>178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25">
      <c r="A49" s="8">
        <v>16</v>
      </c>
      <c r="B49" s="8"/>
      <c r="C49" s="8" t="s">
        <v>179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F29E-C982-4CA6-846A-D8204FEC1AAF}">
  <dimension ref="A1:N142"/>
  <sheetViews>
    <sheetView workbookViewId="0">
      <selection activeCell="L46" sqref="L46"/>
    </sheetView>
  </sheetViews>
  <sheetFormatPr defaultRowHeight="15" x14ac:dyDescent="0.25"/>
  <cols>
    <col min="1" max="1" width="24.42578125" customWidth="1"/>
    <col min="2" max="3" width="12.85546875" style="4" customWidth="1"/>
  </cols>
  <sheetData>
    <row r="1" spans="1:14" ht="15.75" x14ac:dyDescent="0.25">
      <c r="A1" s="113" t="s">
        <v>133</v>
      </c>
      <c r="B1" s="50"/>
      <c r="C1" s="50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5.75" x14ac:dyDescent="0.25">
      <c r="A2" s="114" t="s">
        <v>136</v>
      </c>
      <c r="B2" s="50"/>
      <c r="C2" s="50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15.75" x14ac:dyDescent="0.25">
      <c r="A3" s="114" t="s">
        <v>135</v>
      </c>
      <c r="B3" s="50"/>
      <c r="C3" s="50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5.75" x14ac:dyDescent="0.25">
      <c r="A4" s="114"/>
      <c r="B4" s="50"/>
      <c r="C4" s="50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25">
      <c r="A5" s="8"/>
      <c r="B5" s="50"/>
      <c r="C5" s="50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t="s">
        <v>89</v>
      </c>
      <c r="B6" s="50"/>
      <c r="C6" s="50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67" t="s">
        <v>83</v>
      </c>
      <c r="B7" s="68" t="s">
        <v>22</v>
      </c>
      <c r="C7" s="68" t="s">
        <v>5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9" t="s">
        <v>56</v>
      </c>
      <c r="B8" s="50">
        <v>1</v>
      </c>
      <c r="C8" s="51">
        <f>B8/B14</f>
        <v>6.8493150684931503E-3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30" t="s">
        <v>57</v>
      </c>
      <c r="B9" s="50">
        <v>1</v>
      </c>
      <c r="C9" s="51">
        <f>B9/B14</f>
        <v>6.8493150684931503E-3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30" t="s">
        <v>58</v>
      </c>
      <c r="B10" s="50">
        <v>14</v>
      </c>
      <c r="C10" s="51">
        <f>B10/B14</f>
        <v>9.5890410958904104E-2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25">
      <c r="A11" s="30" t="s">
        <v>59</v>
      </c>
      <c r="B11" s="50">
        <v>60</v>
      </c>
      <c r="C11" s="51">
        <f>B11/B14</f>
        <v>0.41095890410958902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30" t="s">
        <v>60</v>
      </c>
      <c r="B12" s="50">
        <v>69</v>
      </c>
      <c r="C12" s="51">
        <f>B12/B14</f>
        <v>0.4726027397260274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49" t="s">
        <v>4</v>
      </c>
      <c r="B13" s="69">
        <v>1</v>
      </c>
      <c r="C13" s="70">
        <f>B13/B14</f>
        <v>6.8493150684931503E-3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5">
      <c r="A14" s="8" t="s">
        <v>10</v>
      </c>
      <c r="B14" s="50">
        <v>146</v>
      </c>
      <c r="C14" s="51">
        <f>B14/B14</f>
        <v>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8"/>
      <c r="B15" s="50"/>
      <c r="C15" s="51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8"/>
      <c r="B16" s="50"/>
      <c r="C16" s="51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t="s">
        <v>90</v>
      </c>
      <c r="B17" s="50"/>
      <c r="C17" s="50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67" t="s">
        <v>83</v>
      </c>
      <c r="B18" s="68" t="s">
        <v>22</v>
      </c>
      <c r="C18" s="68" t="s">
        <v>5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9" t="s">
        <v>56</v>
      </c>
      <c r="B19" s="50">
        <v>3</v>
      </c>
      <c r="C19" s="51">
        <f>B19/B25</f>
        <v>2.0547945205479451E-2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30" t="s">
        <v>57</v>
      </c>
      <c r="B20" s="50">
        <v>9</v>
      </c>
      <c r="C20" s="51">
        <f>B20/B25</f>
        <v>6.1643835616438353E-2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30" t="s">
        <v>58</v>
      </c>
      <c r="B21" s="50">
        <v>34</v>
      </c>
      <c r="C21" s="51">
        <f>B21/B25</f>
        <v>0.23287671232876711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30" t="s">
        <v>59</v>
      </c>
      <c r="B22" s="50">
        <v>54</v>
      </c>
      <c r="C22" s="51">
        <f>B22/B25</f>
        <v>0.36986301369863012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30" t="s">
        <v>60</v>
      </c>
      <c r="B23" s="50">
        <v>43</v>
      </c>
      <c r="C23" s="51">
        <f>B23/B25</f>
        <v>0.29452054794520549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49" t="s">
        <v>4</v>
      </c>
      <c r="B24" s="69">
        <v>3</v>
      </c>
      <c r="C24" s="70">
        <f>B24/B25</f>
        <v>2.0547945205479451E-2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8" t="s">
        <v>10</v>
      </c>
      <c r="B25" s="50">
        <v>146</v>
      </c>
      <c r="C25" s="51">
        <f>B25/B25</f>
        <v>1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8"/>
      <c r="B26" s="50"/>
      <c r="C26" s="51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8"/>
      <c r="B27" s="50"/>
      <c r="C27" s="51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5">
      <c r="A28" t="s">
        <v>91</v>
      </c>
      <c r="B28" s="50"/>
      <c r="C28" s="50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67" t="s">
        <v>83</v>
      </c>
      <c r="B29" s="68" t="s">
        <v>22</v>
      </c>
      <c r="C29" s="68" t="s">
        <v>5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5">
      <c r="A30" s="9" t="s">
        <v>56</v>
      </c>
      <c r="B30" s="50">
        <v>3</v>
      </c>
      <c r="C30" s="51">
        <f>B30/B36</f>
        <v>2.0547945205479451E-2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A31" s="30" t="s">
        <v>57</v>
      </c>
      <c r="B31" s="50">
        <v>13</v>
      </c>
      <c r="C31" s="51">
        <f>B31/B36</f>
        <v>8.9041095890410954E-2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30" t="s">
        <v>58</v>
      </c>
      <c r="B32" s="50">
        <v>36</v>
      </c>
      <c r="C32" s="51">
        <f>B32/B36</f>
        <v>0.24657534246575341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30" t="s">
        <v>59</v>
      </c>
      <c r="B33" s="50">
        <v>55</v>
      </c>
      <c r="C33" s="51">
        <f>B33/B36</f>
        <v>0.37671232876712329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30" t="s">
        <v>60</v>
      </c>
      <c r="B34" s="50">
        <v>34</v>
      </c>
      <c r="C34" s="51">
        <f>B34/B36</f>
        <v>0.23287671232876711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49" t="s">
        <v>4</v>
      </c>
      <c r="B35" s="69">
        <v>5</v>
      </c>
      <c r="C35" s="70">
        <f>B35/B36</f>
        <v>3.4246575342465752E-2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8" t="s">
        <v>10</v>
      </c>
      <c r="B36" s="50">
        <v>146</v>
      </c>
      <c r="C36" s="51">
        <f>B36/B36</f>
        <v>1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5">
      <c r="A37" s="8"/>
      <c r="B37" s="50"/>
      <c r="C37" s="51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5">
      <c r="A38" s="8"/>
      <c r="B38" s="50"/>
      <c r="C38" s="51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5">
      <c r="A39" t="s">
        <v>92</v>
      </c>
      <c r="B39" s="50"/>
      <c r="C39" s="50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5">
      <c r="A40" s="67" t="s">
        <v>83</v>
      </c>
      <c r="B40" s="68" t="s">
        <v>22</v>
      </c>
      <c r="C40" s="68" t="s">
        <v>5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9" t="s">
        <v>56</v>
      </c>
      <c r="B41" s="50">
        <v>3</v>
      </c>
      <c r="C41" s="51">
        <f>B41/B47</f>
        <v>2.0547945205479451E-2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5">
      <c r="A42" s="30" t="s">
        <v>57</v>
      </c>
      <c r="B42" s="50">
        <v>7</v>
      </c>
      <c r="C42" s="51">
        <f>B42/B47</f>
        <v>4.7945205479452052E-2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30" t="s">
        <v>58</v>
      </c>
      <c r="B43" s="50">
        <v>13</v>
      </c>
      <c r="C43" s="51">
        <f>B43/B47</f>
        <v>8.9041095890410954E-2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5">
      <c r="A44" s="30" t="s">
        <v>59</v>
      </c>
      <c r="B44" s="50">
        <v>56</v>
      </c>
      <c r="C44" s="51">
        <f>B44/B47</f>
        <v>0.38356164383561642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5">
      <c r="A45" s="30" t="s">
        <v>60</v>
      </c>
      <c r="B45" s="50">
        <v>62</v>
      </c>
      <c r="C45" s="51">
        <f>B45/B47</f>
        <v>0.42465753424657532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5">
      <c r="A46" s="49" t="s">
        <v>4</v>
      </c>
      <c r="B46" s="69">
        <v>5</v>
      </c>
      <c r="C46" s="70">
        <f>B46/B47</f>
        <v>3.4246575342465752E-2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25">
      <c r="A47" s="8" t="s">
        <v>10</v>
      </c>
      <c r="B47" s="50">
        <v>146</v>
      </c>
      <c r="C47" s="51">
        <f>B47/B47</f>
        <v>1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x14ac:dyDescent="0.25">
      <c r="A48" s="8"/>
      <c r="B48" s="50"/>
      <c r="C48" s="50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8"/>
      <c r="B49" s="50"/>
      <c r="C49" s="50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x14ac:dyDescent="0.25">
      <c r="A50" s="8"/>
      <c r="B50" s="50"/>
      <c r="C50" s="50"/>
    </row>
    <row r="51" spans="1:14" x14ac:dyDescent="0.25">
      <c r="A51" s="8"/>
      <c r="B51" s="50"/>
      <c r="C51" s="50"/>
    </row>
    <row r="52" spans="1:14" x14ac:dyDescent="0.25">
      <c r="A52" s="8"/>
      <c r="B52" s="50"/>
      <c r="C52" s="50"/>
    </row>
    <row r="53" spans="1:14" x14ac:dyDescent="0.25">
      <c r="A53" s="8"/>
      <c r="B53" s="50"/>
      <c r="C53" s="50"/>
    </row>
    <row r="54" spans="1:14" x14ac:dyDescent="0.25">
      <c r="A54" s="8"/>
      <c r="B54" s="50"/>
      <c r="C54" s="50"/>
    </row>
    <row r="55" spans="1:14" x14ac:dyDescent="0.25">
      <c r="A55" s="8"/>
      <c r="B55" s="50"/>
      <c r="C55" s="50"/>
    </row>
    <row r="56" spans="1:14" x14ac:dyDescent="0.25">
      <c r="A56" s="8"/>
      <c r="B56" s="50"/>
      <c r="C56" s="50"/>
    </row>
    <row r="57" spans="1:14" x14ac:dyDescent="0.25">
      <c r="A57" s="8"/>
      <c r="B57" s="50"/>
      <c r="C57" s="50"/>
    </row>
    <row r="58" spans="1:14" x14ac:dyDescent="0.25">
      <c r="A58" s="8"/>
      <c r="B58" s="50"/>
      <c r="C58" s="50"/>
    </row>
    <row r="59" spans="1:14" x14ac:dyDescent="0.25">
      <c r="A59" s="8"/>
      <c r="B59" s="50"/>
      <c r="C59" s="50"/>
    </row>
    <row r="60" spans="1:14" x14ac:dyDescent="0.25">
      <c r="A60" s="8"/>
      <c r="B60" s="50"/>
      <c r="C60" s="50"/>
    </row>
    <row r="61" spans="1:14" x14ac:dyDescent="0.25">
      <c r="A61" s="8"/>
      <c r="B61" s="50"/>
      <c r="C61" s="50"/>
    </row>
    <row r="62" spans="1:14" x14ac:dyDescent="0.25">
      <c r="A62" s="8"/>
      <c r="B62" s="50"/>
      <c r="C62" s="50"/>
    </row>
    <row r="63" spans="1:14" x14ac:dyDescent="0.25">
      <c r="A63" s="8"/>
      <c r="B63" s="50"/>
      <c r="C63" s="50"/>
    </row>
    <row r="64" spans="1:14" x14ac:dyDescent="0.25">
      <c r="A64" s="8"/>
      <c r="B64" s="50"/>
      <c r="C64" s="50"/>
    </row>
    <row r="65" spans="1:3" x14ac:dyDescent="0.25">
      <c r="A65" s="8"/>
      <c r="B65" s="50"/>
      <c r="C65" s="50"/>
    </row>
    <row r="66" spans="1:3" x14ac:dyDescent="0.25">
      <c r="A66" s="8"/>
      <c r="B66" s="50"/>
      <c r="C66" s="50"/>
    </row>
    <row r="67" spans="1:3" x14ac:dyDescent="0.25">
      <c r="A67" s="8"/>
      <c r="B67" s="50"/>
      <c r="C67" s="50"/>
    </row>
    <row r="68" spans="1:3" x14ac:dyDescent="0.25">
      <c r="A68" s="8"/>
      <c r="B68" s="50"/>
      <c r="C68" s="50"/>
    </row>
    <row r="69" spans="1:3" x14ac:dyDescent="0.25">
      <c r="A69" s="8"/>
      <c r="B69" s="50"/>
      <c r="C69" s="50"/>
    </row>
    <row r="70" spans="1:3" x14ac:dyDescent="0.25">
      <c r="A70" s="8"/>
      <c r="B70" s="50"/>
      <c r="C70" s="50"/>
    </row>
    <row r="71" spans="1:3" x14ac:dyDescent="0.25">
      <c r="A71" s="8"/>
      <c r="B71" s="50"/>
      <c r="C71" s="50"/>
    </row>
    <row r="72" spans="1:3" x14ac:dyDescent="0.25">
      <c r="A72" s="8"/>
      <c r="B72" s="50"/>
      <c r="C72" s="50"/>
    </row>
    <row r="73" spans="1:3" x14ac:dyDescent="0.25">
      <c r="A73" s="8"/>
      <c r="B73" s="50"/>
      <c r="C73" s="50"/>
    </row>
    <row r="74" spans="1:3" x14ac:dyDescent="0.25">
      <c r="A74" s="8"/>
      <c r="B74" s="50"/>
      <c r="C74" s="50"/>
    </row>
    <row r="75" spans="1:3" x14ac:dyDescent="0.25">
      <c r="A75" s="8"/>
      <c r="B75" s="50"/>
      <c r="C75" s="50"/>
    </row>
    <row r="76" spans="1:3" x14ac:dyDescent="0.25">
      <c r="A76" s="8"/>
      <c r="B76" s="50"/>
      <c r="C76" s="50"/>
    </row>
    <row r="77" spans="1:3" x14ac:dyDescent="0.25">
      <c r="A77" s="8"/>
      <c r="B77" s="50"/>
      <c r="C77" s="50"/>
    </row>
    <row r="78" spans="1:3" x14ac:dyDescent="0.25">
      <c r="A78" s="8"/>
      <c r="B78" s="50"/>
      <c r="C78" s="50"/>
    </row>
    <row r="79" spans="1:3" x14ac:dyDescent="0.25">
      <c r="A79" s="8"/>
      <c r="B79" s="50"/>
      <c r="C79" s="50"/>
    </row>
    <row r="80" spans="1:3" x14ac:dyDescent="0.25">
      <c r="A80" s="8"/>
      <c r="B80" s="50"/>
      <c r="C80" s="50"/>
    </row>
    <row r="81" spans="1:3" x14ac:dyDescent="0.25">
      <c r="A81" s="8"/>
      <c r="B81" s="50"/>
      <c r="C81" s="50"/>
    </row>
    <row r="82" spans="1:3" x14ac:dyDescent="0.25">
      <c r="A82" s="8"/>
      <c r="B82" s="50"/>
      <c r="C82" s="50"/>
    </row>
    <row r="83" spans="1:3" x14ac:dyDescent="0.25">
      <c r="A83" s="8"/>
      <c r="B83" s="50"/>
      <c r="C83" s="50"/>
    </row>
    <row r="84" spans="1:3" x14ac:dyDescent="0.25">
      <c r="A84" s="8"/>
      <c r="B84" s="50"/>
      <c r="C84" s="50"/>
    </row>
    <row r="85" spans="1:3" x14ac:dyDescent="0.25">
      <c r="A85" s="8"/>
      <c r="B85" s="50"/>
      <c r="C85" s="50"/>
    </row>
    <row r="86" spans="1:3" x14ac:dyDescent="0.25">
      <c r="A86" s="8"/>
      <c r="B86" s="50"/>
      <c r="C86" s="50"/>
    </row>
    <row r="87" spans="1:3" x14ac:dyDescent="0.25">
      <c r="A87" s="8"/>
      <c r="B87" s="50"/>
      <c r="C87" s="50"/>
    </row>
    <row r="88" spans="1:3" x14ac:dyDescent="0.25">
      <c r="A88" s="8"/>
      <c r="B88" s="50"/>
      <c r="C88" s="50"/>
    </row>
    <row r="89" spans="1:3" x14ac:dyDescent="0.25">
      <c r="A89" s="8"/>
      <c r="B89" s="50"/>
      <c r="C89" s="50"/>
    </row>
    <row r="90" spans="1:3" x14ac:dyDescent="0.25">
      <c r="A90" s="8"/>
      <c r="B90" s="50"/>
      <c r="C90" s="50"/>
    </row>
    <row r="91" spans="1:3" x14ac:dyDescent="0.25">
      <c r="A91" s="8"/>
      <c r="B91" s="50"/>
      <c r="C91" s="50"/>
    </row>
    <row r="92" spans="1:3" x14ac:dyDescent="0.25">
      <c r="A92" s="8"/>
      <c r="B92" s="50"/>
      <c r="C92" s="50"/>
    </row>
    <row r="93" spans="1:3" x14ac:dyDescent="0.25">
      <c r="A93" s="8"/>
      <c r="B93" s="50"/>
      <c r="C93" s="50"/>
    </row>
    <row r="94" spans="1:3" x14ac:dyDescent="0.25">
      <c r="A94" s="8"/>
      <c r="B94" s="50"/>
      <c r="C94" s="50"/>
    </row>
    <row r="95" spans="1:3" x14ac:dyDescent="0.25">
      <c r="A95" s="8"/>
      <c r="B95" s="50"/>
      <c r="C95" s="50"/>
    </row>
    <row r="96" spans="1:3" x14ac:dyDescent="0.25">
      <c r="A96" s="8"/>
      <c r="B96" s="50"/>
      <c r="C96" s="50"/>
    </row>
    <row r="97" spans="1:3" x14ac:dyDescent="0.25">
      <c r="A97" s="8"/>
      <c r="B97" s="50"/>
      <c r="C97" s="50"/>
    </row>
    <row r="98" spans="1:3" x14ac:dyDescent="0.25">
      <c r="A98" s="8"/>
      <c r="B98" s="50"/>
      <c r="C98" s="50"/>
    </row>
    <row r="99" spans="1:3" x14ac:dyDescent="0.25">
      <c r="A99" s="8"/>
      <c r="B99" s="50"/>
      <c r="C99" s="50"/>
    </row>
    <row r="100" spans="1:3" x14ac:dyDescent="0.25">
      <c r="A100" s="8"/>
      <c r="B100" s="50"/>
      <c r="C100" s="50"/>
    </row>
    <row r="101" spans="1:3" x14ac:dyDescent="0.25">
      <c r="A101" s="8"/>
      <c r="B101" s="50"/>
      <c r="C101" s="50"/>
    </row>
    <row r="102" spans="1:3" x14ac:dyDescent="0.25">
      <c r="A102" s="8"/>
      <c r="B102" s="50"/>
      <c r="C102" s="50"/>
    </row>
    <row r="103" spans="1:3" x14ac:dyDescent="0.25">
      <c r="A103" s="8"/>
      <c r="B103" s="50"/>
      <c r="C103" s="50"/>
    </row>
    <row r="104" spans="1:3" x14ac:dyDescent="0.25">
      <c r="A104" s="8"/>
      <c r="B104" s="50"/>
      <c r="C104" s="50"/>
    </row>
    <row r="105" spans="1:3" x14ac:dyDescent="0.25">
      <c r="A105" s="8"/>
      <c r="B105" s="50"/>
      <c r="C105" s="50"/>
    </row>
    <row r="106" spans="1:3" x14ac:dyDescent="0.25">
      <c r="A106" s="8"/>
      <c r="B106" s="50"/>
      <c r="C106" s="50"/>
    </row>
    <row r="107" spans="1:3" x14ac:dyDescent="0.25">
      <c r="A107" s="8"/>
      <c r="B107" s="50"/>
      <c r="C107" s="50"/>
    </row>
    <row r="108" spans="1:3" x14ac:dyDescent="0.25">
      <c r="A108" s="8"/>
      <c r="B108" s="50"/>
      <c r="C108" s="50"/>
    </row>
    <row r="109" spans="1:3" x14ac:dyDescent="0.25">
      <c r="A109" s="8"/>
      <c r="B109" s="50"/>
      <c r="C109" s="50"/>
    </row>
    <row r="110" spans="1:3" x14ac:dyDescent="0.25">
      <c r="A110" s="8"/>
      <c r="B110" s="50"/>
      <c r="C110" s="50"/>
    </row>
    <row r="111" spans="1:3" x14ac:dyDescent="0.25">
      <c r="A111" s="8"/>
      <c r="B111" s="50"/>
      <c r="C111" s="50"/>
    </row>
    <row r="112" spans="1:3" x14ac:dyDescent="0.25">
      <c r="A112" s="8"/>
      <c r="B112" s="50"/>
      <c r="C112" s="50"/>
    </row>
    <row r="113" spans="1:3" x14ac:dyDescent="0.25">
      <c r="A113" s="8"/>
      <c r="B113" s="50"/>
      <c r="C113" s="50"/>
    </row>
    <row r="114" spans="1:3" x14ac:dyDescent="0.25">
      <c r="A114" s="8"/>
      <c r="B114" s="50"/>
      <c r="C114" s="50"/>
    </row>
    <row r="115" spans="1:3" x14ac:dyDescent="0.25">
      <c r="A115" s="8"/>
      <c r="B115" s="50"/>
      <c r="C115" s="50"/>
    </row>
    <row r="116" spans="1:3" x14ac:dyDescent="0.25">
      <c r="A116" s="8"/>
      <c r="B116" s="50"/>
      <c r="C116" s="50"/>
    </row>
    <row r="117" spans="1:3" x14ac:dyDescent="0.25">
      <c r="A117" s="8"/>
      <c r="B117" s="50"/>
      <c r="C117" s="50"/>
    </row>
    <row r="118" spans="1:3" x14ac:dyDescent="0.25">
      <c r="A118" s="8"/>
      <c r="B118" s="50"/>
      <c r="C118" s="50"/>
    </row>
    <row r="119" spans="1:3" x14ac:dyDescent="0.25">
      <c r="A119" s="8"/>
      <c r="B119" s="50"/>
      <c r="C119" s="50"/>
    </row>
    <row r="120" spans="1:3" x14ac:dyDescent="0.25">
      <c r="A120" s="8"/>
      <c r="B120" s="50"/>
      <c r="C120" s="50"/>
    </row>
    <row r="121" spans="1:3" x14ac:dyDescent="0.25">
      <c r="A121" s="8"/>
      <c r="B121" s="50"/>
      <c r="C121" s="50"/>
    </row>
    <row r="122" spans="1:3" x14ac:dyDescent="0.25">
      <c r="A122" s="8"/>
      <c r="B122" s="50"/>
      <c r="C122" s="50"/>
    </row>
    <row r="123" spans="1:3" x14ac:dyDescent="0.25">
      <c r="A123" s="8"/>
      <c r="B123" s="50"/>
      <c r="C123" s="50"/>
    </row>
    <row r="124" spans="1:3" x14ac:dyDescent="0.25">
      <c r="A124" s="8"/>
      <c r="B124" s="50"/>
      <c r="C124" s="50"/>
    </row>
    <row r="125" spans="1:3" x14ac:dyDescent="0.25">
      <c r="A125" s="8"/>
      <c r="B125" s="50"/>
      <c r="C125" s="50"/>
    </row>
    <row r="126" spans="1:3" x14ac:dyDescent="0.25">
      <c r="A126" s="8"/>
      <c r="B126" s="50"/>
      <c r="C126" s="50"/>
    </row>
    <row r="127" spans="1:3" x14ac:dyDescent="0.25">
      <c r="A127" s="8"/>
      <c r="B127" s="50"/>
      <c r="C127" s="50"/>
    </row>
    <row r="128" spans="1:3" x14ac:dyDescent="0.25">
      <c r="A128" s="8"/>
      <c r="B128" s="50"/>
      <c r="C128" s="50"/>
    </row>
    <row r="129" spans="1:3" x14ac:dyDescent="0.25">
      <c r="A129" s="8"/>
      <c r="B129" s="50"/>
      <c r="C129" s="50"/>
    </row>
    <row r="130" spans="1:3" x14ac:dyDescent="0.25">
      <c r="A130" s="8"/>
      <c r="B130" s="50"/>
      <c r="C130" s="50"/>
    </row>
    <row r="131" spans="1:3" x14ac:dyDescent="0.25">
      <c r="A131" s="8"/>
      <c r="B131" s="50"/>
      <c r="C131" s="50"/>
    </row>
    <row r="132" spans="1:3" x14ac:dyDescent="0.25">
      <c r="A132" s="8"/>
      <c r="B132" s="50"/>
      <c r="C132" s="50"/>
    </row>
    <row r="133" spans="1:3" x14ac:dyDescent="0.25">
      <c r="A133" s="8"/>
      <c r="B133" s="50"/>
      <c r="C133" s="50"/>
    </row>
    <row r="134" spans="1:3" x14ac:dyDescent="0.25">
      <c r="A134" s="8"/>
      <c r="B134" s="50"/>
      <c r="C134" s="50"/>
    </row>
    <row r="135" spans="1:3" x14ac:dyDescent="0.25">
      <c r="A135" s="8"/>
      <c r="B135" s="50"/>
      <c r="C135" s="50"/>
    </row>
    <row r="136" spans="1:3" x14ac:dyDescent="0.25">
      <c r="A136" s="8"/>
      <c r="B136" s="50"/>
      <c r="C136" s="50"/>
    </row>
    <row r="137" spans="1:3" x14ac:dyDescent="0.25">
      <c r="A137" s="8"/>
      <c r="B137" s="50"/>
      <c r="C137" s="50"/>
    </row>
    <row r="138" spans="1:3" x14ac:dyDescent="0.25">
      <c r="A138" s="8"/>
      <c r="B138" s="50"/>
      <c r="C138" s="50"/>
    </row>
    <row r="139" spans="1:3" x14ac:dyDescent="0.25">
      <c r="A139" s="8"/>
      <c r="B139" s="50"/>
      <c r="C139" s="50"/>
    </row>
    <row r="140" spans="1:3" x14ac:dyDescent="0.25">
      <c r="A140" s="8"/>
      <c r="B140" s="50"/>
      <c r="C140" s="50"/>
    </row>
    <row r="141" spans="1:3" x14ac:dyDescent="0.25">
      <c r="A141" s="8"/>
      <c r="B141" s="50"/>
      <c r="C141" s="50"/>
    </row>
    <row r="142" spans="1:3" x14ac:dyDescent="0.25">
      <c r="A142" s="8"/>
      <c r="B142" s="50"/>
      <c r="C142" s="50"/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2B5BF-3601-4B57-AFC7-1545662C05C5}">
  <dimension ref="A1:N30"/>
  <sheetViews>
    <sheetView workbookViewId="0">
      <selection activeCell="L46" sqref="L46"/>
    </sheetView>
  </sheetViews>
  <sheetFormatPr defaultRowHeight="15" x14ac:dyDescent="0.25"/>
  <cols>
    <col min="1" max="1" width="30.28515625" customWidth="1"/>
    <col min="2" max="2" width="9.140625" customWidth="1"/>
    <col min="3" max="3" width="9.5703125" customWidth="1"/>
  </cols>
  <sheetData>
    <row r="1" spans="1:14" ht="15.75" x14ac:dyDescent="0.25">
      <c r="A1" s="113" t="s">
        <v>133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25">
      <c r="A2" s="8" t="s">
        <v>136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8" t="s">
        <v>137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8" t="s">
        <v>94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67" t="s">
        <v>83</v>
      </c>
      <c r="B7" s="68" t="s">
        <v>22</v>
      </c>
      <c r="C7" s="68" t="s">
        <v>5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49" t="s">
        <v>61</v>
      </c>
      <c r="B8" s="8">
        <v>2</v>
      </c>
      <c r="C8" s="48">
        <f>B8/B14</f>
        <v>1.3698630136986301E-2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49" t="s">
        <v>62</v>
      </c>
      <c r="B9" s="8">
        <v>7</v>
      </c>
      <c r="C9" s="48">
        <f>B9/B14</f>
        <v>4.7945205479452052E-2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49" t="s">
        <v>63</v>
      </c>
      <c r="B10" s="8">
        <v>19</v>
      </c>
      <c r="C10" s="48">
        <f>B10/B14</f>
        <v>0.13013698630136986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25">
      <c r="A11" s="49" t="s">
        <v>64</v>
      </c>
      <c r="B11" s="8">
        <v>71</v>
      </c>
      <c r="C11" s="48">
        <f>B11/B14</f>
        <v>0.4863013698630137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49" t="s">
        <v>65</v>
      </c>
      <c r="B12" s="8">
        <v>46</v>
      </c>
      <c r="C12" s="48">
        <f>B12/B14</f>
        <v>0.31506849315068491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49" t="s">
        <v>4</v>
      </c>
      <c r="B13" s="71">
        <v>1</v>
      </c>
      <c r="C13" s="72">
        <f>B13/B14</f>
        <v>6.8493150684931503E-3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5">
      <c r="A14" s="49" t="s">
        <v>10</v>
      </c>
      <c r="B14" s="8">
        <v>146</v>
      </c>
      <c r="C14" s="48">
        <f>B14/B14</f>
        <v>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A9FC9-7776-4FC1-91EE-A9FC5939E7C6}">
  <dimension ref="A1:N30"/>
  <sheetViews>
    <sheetView workbookViewId="0">
      <selection activeCell="L46" sqref="L46"/>
    </sheetView>
  </sheetViews>
  <sheetFormatPr defaultRowHeight="15" x14ac:dyDescent="0.25"/>
  <cols>
    <col min="1" max="1" width="32.28515625" customWidth="1"/>
    <col min="2" max="2" width="10.42578125" customWidth="1"/>
  </cols>
  <sheetData>
    <row r="1" spans="1:14" ht="15.75" x14ac:dyDescent="0.25">
      <c r="A1" s="113" t="s">
        <v>133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25">
      <c r="A2" s="8" t="s">
        <v>136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8" t="s">
        <v>138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8" t="s">
        <v>95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67" t="s">
        <v>83</v>
      </c>
      <c r="B7" s="68" t="s">
        <v>22</v>
      </c>
      <c r="C7" s="68" t="s">
        <v>5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49" t="s">
        <v>61</v>
      </c>
      <c r="B8" s="8">
        <v>6</v>
      </c>
      <c r="C8" s="48">
        <f>B8/B14</f>
        <v>4.1095890410958902E-2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49" t="s">
        <v>62</v>
      </c>
      <c r="B9" s="8">
        <v>9</v>
      </c>
      <c r="C9" s="48">
        <f>B9/B14</f>
        <v>6.1643835616438353E-2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49" t="s">
        <v>63</v>
      </c>
      <c r="B10" s="8">
        <v>26</v>
      </c>
      <c r="C10" s="48">
        <f>B10/B14</f>
        <v>0.17808219178082191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25">
      <c r="A11" s="49" t="s">
        <v>64</v>
      </c>
      <c r="B11" s="8">
        <v>54</v>
      </c>
      <c r="C11" s="48">
        <f>B11/B14</f>
        <v>0.36986301369863012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49" t="s">
        <v>65</v>
      </c>
      <c r="B12" s="8">
        <v>49</v>
      </c>
      <c r="C12" s="48">
        <f>B12/B14</f>
        <v>0.33561643835616439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49" t="s">
        <v>4</v>
      </c>
      <c r="B13" s="71">
        <v>2</v>
      </c>
      <c r="C13" s="72">
        <f>B13/B14</f>
        <v>1.3698630136986301E-2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5">
      <c r="A14" s="8" t="s">
        <v>10</v>
      </c>
      <c r="B14" s="8">
        <v>146</v>
      </c>
      <c r="C14" s="48">
        <f>B14/B14</f>
        <v>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5">
      <c r="N30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F082-11B5-4799-A8EF-C92657D594E5}">
  <dimension ref="A1:N70"/>
  <sheetViews>
    <sheetView workbookViewId="0">
      <selection activeCell="L46" sqref="L46"/>
    </sheetView>
  </sheetViews>
  <sheetFormatPr defaultRowHeight="15" x14ac:dyDescent="0.25"/>
  <cols>
    <col min="1" max="1" width="32.28515625" customWidth="1"/>
    <col min="2" max="3" width="19.42578125" style="4" customWidth="1"/>
  </cols>
  <sheetData>
    <row r="1" spans="1:14" ht="15.75" x14ac:dyDescent="0.25">
      <c r="A1" s="113" t="s">
        <v>133</v>
      </c>
      <c r="B1" s="50"/>
      <c r="C1" s="50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25">
      <c r="A2" s="8" t="s">
        <v>136</v>
      </c>
      <c r="B2" s="50"/>
      <c r="C2" s="50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8" t="s">
        <v>139</v>
      </c>
      <c r="B3" s="50"/>
      <c r="C3" s="50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8"/>
      <c r="B4" s="50"/>
      <c r="C4" s="50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25">
      <c r="A5" s="8"/>
      <c r="B5" s="50"/>
      <c r="C5" s="50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8" t="s">
        <v>102</v>
      </c>
      <c r="B6" s="50"/>
      <c r="C6" s="50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67" t="s">
        <v>83</v>
      </c>
      <c r="B7" s="68" t="s">
        <v>22</v>
      </c>
      <c r="C7" s="68" t="s">
        <v>5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49" t="s">
        <v>61</v>
      </c>
      <c r="B8" s="50">
        <v>3</v>
      </c>
      <c r="C8" s="51">
        <v>2.0547945205479451E-2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49" t="s">
        <v>62</v>
      </c>
      <c r="B9" s="50">
        <v>14</v>
      </c>
      <c r="C9" s="51">
        <v>9.5890410958904104E-2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49" t="s">
        <v>63</v>
      </c>
      <c r="B10" s="50">
        <v>14</v>
      </c>
      <c r="C10" s="51">
        <v>9.5890410958904104E-2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25">
      <c r="A11" s="49" t="s">
        <v>64</v>
      </c>
      <c r="B11" s="50">
        <v>62</v>
      </c>
      <c r="C11" s="51">
        <v>0.42465753424657532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49" t="s">
        <v>65</v>
      </c>
      <c r="B12" s="50">
        <v>51</v>
      </c>
      <c r="C12" s="51">
        <v>0.34931506849315069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49" t="s">
        <v>4</v>
      </c>
      <c r="B13" s="69">
        <v>2</v>
      </c>
      <c r="C13" s="70">
        <v>1.3698630136986301E-2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5">
      <c r="A14" s="8" t="s">
        <v>10</v>
      </c>
      <c r="B14" s="50">
        <v>146</v>
      </c>
      <c r="C14" s="51">
        <v>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8"/>
      <c r="B15" s="50"/>
      <c r="C15" s="50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8" t="s">
        <v>103</v>
      </c>
      <c r="B16" s="50"/>
      <c r="C16" s="50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67" t="s">
        <v>83</v>
      </c>
      <c r="B17" s="68" t="s">
        <v>22</v>
      </c>
      <c r="C17" s="68" t="s">
        <v>5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49" t="s">
        <v>61</v>
      </c>
      <c r="B18" s="102">
        <v>1</v>
      </c>
      <c r="C18" s="51">
        <v>1.7857142857142857E-3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49" t="s">
        <v>62</v>
      </c>
      <c r="B19" s="102">
        <v>14</v>
      </c>
      <c r="C19" s="51">
        <v>0.05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49" t="s">
        <v>63</v>
      </c>
      <c r="B20" s="102">
        <v>20</v>
      </c>
      <c r="C20" s="51">
        <v>0.10714285714285714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49" t="s">
        <v>64</v>
      </c>
      <c r="B21" s="102">
        <v>64</v>
      </c>
      <c r="C21" s="51">
        <v>0.45714285714285713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49" t="s">
        <v>65</v>
      </c>
      <c r="B22" s="102">
        <v>43</v>
      </c>
      <c r="C22" s="51">
        <v>0.38392857142857145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49" t="s">
        <v>4</v>
      </c>
      <c r="B23" s="69">
        <v>4</v>
      </c>
      <c r="C23" s="70">
        <v>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8" t="s">
        <v>10</v>
      </c>
      <c r="B24" s="50">
        <v>146</v>
      </c>
      <c r="C24" s="51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8"/>
      <c r="B25" s="103"/>
      <c r="C25" s="103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8" t="s">
        <v>104</v>
      </c>
      <c r="B26" s="103"/>
      <c r="C26" s="103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67" t="s">
        <v>83</v>
      </c>
      <c r="B27" s="68" t="s">
        <v>22</v>
      </c>
      <c r="C27" s="68" t="s">
        <v>5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5">
      <c r="A28" s="49" t="s">
        <v>61</v>
      </c>
      <c r="B28" s="50">
        <v>2</v>
      </c>
      <c r="C28" s="51">
        <v>1.3698630136986301E-2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49" t="s">
        <v>62</v>
      </c>
      <c r="B29" s="50">
        <v>9</v>
      </c>
      <c r="C29" s="51">
        <v>6.1643835616438353E-2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5">
      <c r="A30" s="49" t="s">
        <v>63</v>
      </c>
      <c r="B30" s="50">
        <v>35</v>
      </c>
      <c r="C30" s="51">
        <v>0.23972602739726026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A31" s="49" t="s">
        <v>64</v>
      </c>
      <c r="B31" s="50">
        <v>44</v>
      </c>
      <c r="C31" s="51">
        <v>0.30136986301369861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49" t="s">
        <v>65</v>
      </c>
      <c r="B32" s="50">
        <v>49</v>
      </c>
      <c r="C32" s="51">
        <v>0.33561643835616439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49" t="s">
        <v>4</v>
      </c>
      <c r="B33" s="69">
        <v>7</v>
      </c>
      <c r="C33" s="70">
        <v>4.7945205479452052E-2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8" t="s">
        <v>10</v>
      </c>
      <c r="B34" s="50">
        <v>146</v>
      </c>
      <c r="C34" s="51">
        <v>1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8"/>
      <c r="B35" s="50"/>
      <c r="C35" s="50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8" t="s">
        <v>105</v>
      </c>
      <c r="B36" s="50"/>
      <c r="C36" s="50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5">
      <c r="A37" s="67" t="s">
        <v>83</v>
      </c>
      <c r="B37" s="68" t="s">
        <v>22</v>
      </c>
      <c r="C37" s="68" t="s">
        <v>5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5">
      <c r="A38" s="49" t="s">
        <v>61</v>
      </c>
      <c r="B38" s="50">
        <v>11</v>
      </c>
      <c r="C38" s="51">
        <v>7.5342465753424653E-2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5">
      <c r="A39" s="49" t="s">
        <v>62</v>
      </c>
      <c r="B39" s="50">
        <v>15</v>
      </c>
      <c r="C39" s="51">
        <v>0.10273972602739725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5">
      <c r="A40" s="49" t="s">
        <v>63</v>
      </c>
      <c r="B40" s="50">
        <v>52</v>
      </c>
      <c r="C40" s="51">
        <v>0.35616438356164382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49" t="s">
        <v>64</v>
      </c>
      <c r="B41" s="50">
        <v>38</v>
      </c>
      <c r="C41" s="51">
        <v>0.26027397260273971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5">
      <c r="A42" s="49" t="s">
        <v>65</v>
      </c>
      <c r="B42" s="50">
        <v>25</v>
      </c>
      <c r="C42" s="51">
        <v>0.17123287671232876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49" t="s">
        <v>4</v>
      </c>
      <c r="B43" s="69">
        <v>5</v>
      </c>
      <c r="C43" s="70">
        <v>3.4246575342465752E-2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5">
      <c r="A44" s="8" t="s">
        <v>10</v>
      </c>
      <c r="B44" s="50">
        <v>146</v>
      </c>
      <c r="C44" s="51">
        <v>1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5">
      <c r="A45" s="8"/>
      <c r="B45" s="50"/>
      <c r="C45" s="50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5">
      <c r="A46" s="8" t="s">
        <v>106</v>
      </c>
      <c r="B46" s="50"/>
      <c r="C46" s="50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25">
      <c r="A47" s="67" t="s">
        <v>83</v>
      </c>
      <c r="B47" s="68" t="s">
        <v>22</v>
      </c>
      <c r="C47" s="68" t="s">
        <v>5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x14ac:dyDescent="0.25">
      <c r="A48" s="49" t="s">
        <v>61</v>
      </c>
      <c r="B48" s="50">
        <v>18</v>
      </c>
      <c r="C48" s="51">
        <v>0.12328767123287671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49" t="s">
        <v>62</v>
      </c>
      <c r="B49" s="50">
        <v>33</v>
      </c>
      <c r="C49" s="51">
        <v>0.22602739726027396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x14ac:dyDescent="0.25">
      <c r="A50" s="49" t="s">
        <v>63</v>
      </c>
      <c r="B50" s="50">
        <v>47</v>
      </c>
      <c r="C50" s="51">
        <v>0.32191780821917809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5">
      <c r="A51" s="49" t="s">
        <v>64</v>
      </c>
      <c r="B51" s="50">
        <v>24</v>
      </c>
      <c r="C51" s="51">
        <v>0.16438356164383561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x14ac:dyDescent="0.25">
      <c r="A52" s="49" t="s">
        <v>65</v>
      </c>
      <c r="B52" s="50">
        <v>19</v>
      </c>
      <c r="C52" s="51">
        <v>0.13013698630136986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x14ac:dyDescent="0.25">
      <c r="A53" s="49" t="s">
        <v>4</v>
      </c>
      <c r="B53" s="69">
        <v>5</v>
      </c>
      <c r="C53" s="70">
        <v>3.4246575342465752E-2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x14ac:dyDescent="0.25">
      <c r="A54" s="8" t="s">
        <v>10</v>
      </c>
      <c r="B54" s="50">
        <v>146</v>
      </c>
      <c r="C54" s="51">
        <v>1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x14ac:dyDescent="0.25">
      <c r="A55" s="8"/>
      <c r="B55" s="50"/>
      <c r="C55" s="50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25">
      <c r="A56" s="8" t="s">
        <v>96</v>
      </c>
      <c r="B56" s="50"/>
      <c r="C56" s="50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25">
      <c r="A57" s="8"/>
      <c r="B57" s="50"/>
      <c r="C57" s="50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8"/>
      <c r="B58" s="50"/>
      <c r="C58" s="50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25">
      <c r="A59" s="8"/>
      <c r="B59" s="50"/>
      <c r="C59" s="50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x14ac:dyDescent="0.25">
      <c r="A60" s="8"/>
      <c r="B60" s="50"/>
      <c r="C60" s="50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25">
      <c r="A61" s="8"/>
      <c r="B61" s="50"/>
      <c r="C61" s="50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8"/>
      <c r="B62" s="50"/>
      <c r="C62" s="50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x14ac:dyDescent="0.25">
      <c r="A63" s="8"/>
      <c r="B63" s="50"/>
      <c r="C63" s="50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8"/>
      <c r="B64" s="50"/>
      <c r="C64" s="50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x14ac:dyDescent="0.25">
      <c r="A65" s="8"/>
      <c r="B65" s="50"/>
      <c r="C65" s="50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8"/>
      <c r="B66" s="50"/>
      <c r="C66" s="50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8"/>
      <c r="B67" s="50"/>
      <c r="C67" s="50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x14ac:dyDescent="0.25">
      <c r="A68" s="8"/>
      <c r="B68" s="50"/>
      <c r="C68" s="50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8"/>
      <c r="B69" s="50"/>
      <c r="C69" s="50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8"/>
      <c r="B70" s="50"/>
      <c r="C70" s="50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192EB-C010-4440-AEEF-40E435D64A01}">
  <dimension ref="A1:N123"/>
  <sheetViews>
    <sheetView workbookViewId="0">
      <selection activeCell="L46" sqref="L46"/>
    </sheetView>
  </sheetViews>
  <sheetFormatPr defaultRowHeight="15" customHeight="1" x14ac:dyDescent="0.25"/>
  <cols>
    <col min="1" max="1" width="19.7109375" style="52" customWidth="1"/>
    <col min="2" max="4" width="9.140625" style="52"/>
    <col min="5" max="5" width="10.28515625" style="52" customWidth="1"/>
    <col min="6" max="6" width="11.85546875" style="52" customWidth="1"/>
    <col min="7" max="8" width="9.140625" style="52"/>
    <col min="9" max="9" width="7.7109375" style="52" customWidth="1"/>
    <col min="10" max="16384" width="9.140625" style="52"/>
  </cols>
  <sheetData>
    <row r="1" spans="1:14" ht="15" customHeight="1" x14ac:dyDescent="0.25">
      <c r="A1" s="113" t="s">
        <v>133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15" customHeight="1" x14ac:dyDescent="0.25">
      <c r="A2" s="8" t="s">
        <v>136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ht="15" customHeight="1" x14ac:dyDescent="0.25">
      <c r="A3" s="73" t="s">
        <v>140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ht="15" customHeigh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ht="15" customHeight="1" x14ac:dyDescent="0.2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ht="15" customHeight="1" x14ac:dyDescent="0.25">
      <c r="A6" s="73"/>
      <c r="B6" s="107" t="s">
        <v>36</v>
      </c>
      <c r="C6" s="108"/>
      <c r="D6" s="108"/>
      <c r="E6" s="108"/>
      <c r="F6" s="108"/>
      <c r="G6" s="108"/>
      <c r="H6" s="108"/>
      <c r="I6" s="109"/>
      <c r="J6" s="73"/>
      <c r="K6" s="73"/>
      <c r="L6" s="73"/>
      <c r="M6" s="73"/>
      <c r="N6" s="73"/>
    </row>
    <row r="7" spans="1:14" ht="36.75" customHeight="1" x14ac:dyDescent="0.25">
      <c r="A7" s="104" t="s">
        <v>37</v>
      </c>
      <c r="B7" s="62" t="s">
        <v>38</v>
      </c>
      <c r="C7" s="62" t="s">
        <v>39</v>
      </c>
      <c r="D7" s="62" t="s">
        <v>40</v>
      </c>
      <c r="E7" s="62" t="s">
        <v>41</v>
      </c>
      <c r="F7" s="62" t="s">
        <v>42</v>
      </c>
      <c r="G7" s="62" t="s">
        <v>26</v>
      </c>
      <c r="H7" s="62" t="s">
        <v>10</v>
      </c>
      <c r="I7" s="62" t="s">
        <v>43</v>
      </c>
      <c r="J7" s="73"/>
      <c r="K7" s="73"/>
      <c r="L7" s="73"/>
      <c r="M7" s="73"/>
      <c r="N7" s="73"/>
    </row>
    <row r="8" spans="1:14" ht="15" customHeight="1" x14ac:dyDescent="0.25">
      <c r="A8" s="53" t="s">
        <v>44</v>
      </c>
      <c r="B8" s="54">
        <v>1</v>
      </c>
      <c r="C8" s="54"/>
      <c r="D8" s="54"/>
      <c r="E8" s="54"/>
      <c r="F8" s="54"/>
      <c r="G8" s="54"/>
      <c r="H8" s="54">
        <v>50</v>
      </c>
      <c r="I8" s="53"/>
      <c r="J8" s="73"/>
      <c r="K8" s="73"/>
      <c r="L8" s="73"/>
      <c r="M8" s="73"/>
      <c r="N8" s="73"/>
    </row>
    <row r="9" spans="1:14" ht="15" customHeight="1" x14ac:dyDescent="0.25">
      <c r="A9" s="53"/>
      <c r="B9" s="53"/>
      <c r="C9" s="53"/>
      <c r="D9" s="53"/>
      <c r="E9" s="53"/>
      <c r="F9" s="53"/>
      <c r="G9" s="53">
        <v>1</v>
      </c>
      <c r="H9" s="53">
        <v>28</v>
      </c>
      <c r="I9" s="53"/>
      <c r="J9" s="73"/>
      <c r="K9" s="73"/>
      <c r="L9" s="73"/>
      <c r="M9" s="73"/>
      <c r="N9" s="73"/>
    </row>
    <row r="10" spans="1:14" ht="15" customHeight="1" x14ac:dyDescent="0.25">
      <c r="A10" s="53"/>
      <c r="B10" s="53"/>
      <c r="C10" s="53"/>
      <c r="D10" s="53"/>
      <c r="E10" s="53"/>
      <c r="F10" s="53">
        <v>1</v>
      </c>
      <c r="G10" s="53"/>
      <c r="H10" s="53">
        <v>14</v>
      </c>
      <c r="I10" s="53"/>
      <c r="J10" s="73"/>
      <c r="K10" s="73"/>
      <c r="L10" s="73"/>
      <c r="M10" s="73"/>
      <c r="N10" s="73"/>
    </row>
    <row r="11" spans="1:14" ht="15" customHeight="1" x14ac:dyDescent="0.25">
      <c r="A11" s="53"/>
      <c r="B11" s="53"/>
      <c r="C11" s="53">
        <v>1</v>
      </c>
      <c r="D11" s="53"/>
      <c r="E11" s="53"/>
      <c r="F11" s="53"/>
      <c r="G11" s="53"/>
      <c r="H11" s="53">
        <v>5</v>
      </c>
      <c r="I11" s="53"/>
      <c r="J11" s="73"/>
      <c r="K11" s="73"/>
      <c r="L11" s="73"/>
      <c r="M11" s="73"/>
      <c r="N11" s="73"/>
    </row>
    <row r="12" spans="1:14" ht="15" customHeight="1" x14ac:dyDescent="0.25">
      <c r="A12" s="55"/>
      <c r="B12" s="55"/>
      <c r="C12" s="55"/>
      <c r="D12" s="55">
        <v>1</v>
      </c>
      <c r="E12" s="55"/>
      <c r="F12" s="55"/>
      <c r="G12" s="55"/>
      <c r="H12" s="55">
        <v>1</v>
      </c>
      <c r="I12" s="55">
        <v>98</v>
      </c>
      <c r="J12" s="73"/>
      <c r="K12" s="73"/>
      <c r="L12" s="73"/>
      <c r="M12" s="73"/>
      <c r="N12" s="73"/>
    </row>
    <row r="13" spans="1:14" ht="15" customHeight="1" x14ac:dyDescent="0.25">
      <c r="A13" s="53" t="s">
        <v>45</v>
      </c>
      <c r="B13" s="53">
        <v>1</v>
      </c>
      <c r="C13" s="53"/>
      <c r="D13" s="53"/>
      <c r="E13" s="53"/>
      <c r="F13" s="53">
        <v>1</v>
      </c>
      <c r="G13" s="53"/>
      <c r="H13" s="53">
        <v>17</v>
      </c>
      <c r="I13" s="53"/>
      <c r="J13" s="73"/>
      <c r="K13" s="73"/>
      <c r="L13" s="73"/>
      <c r="M13" s="73"/>
      <c r="N13" s="73"/>
    </row>
    <row r="14" spans="1:14" ht="15" customHeight="1" x14ac:dyDescent="0.25">
      <c r="A14" s="53"/>
      <c r="B14" s="53">
        <v>1</v>
      </c>
      <c r="C14" s="53">
        <v>1</v>
      </c>
      <c r="D14" s="53"/>
      <c r="E14" s="53"/>
      <c r="F14" s="53"/>
      <c r="G14" s="53"/>
      <c r="H14" s="53">
        <v>16</v>
      </c>
      <c r="I14" s="53"/>
      <c r="J14" s="73"/>
      <c r="K14" s="73"/>
      <c r="L14" s="73"/>
      <c r="M14" s="73"/>
      <c r="N14" s="73"/>
    </row>
    <row r="15" spans="1:14" ht="15" customHeight="1" x14ac:dyDescent="0.25">
      <c r="A15" s="53"/>
      <c r="B15" s="53">
        <v>1</v>
      </c>
      <c r="C15" s="53"/>
      <c r="D15" s="53">
        <v>1</v>
      </c>
      <c r="E15" s="53"/>
      <c r="F15" s="53"/>
      <c r="G15" s="53"/>
      <c r="H15" s="53">
        <v>4</v>
      </c>
      <c r="I15" s="53"/>
      <c r="J15" s="73"/>
      <c r="K15" s="73"/>
      <c r="L15" s="73"/>
      <c r="M15" s="73"/>
      <c r="N15" s="73"/>
    </row>
    <row r="16" spans="1:14" ht="15" customHeight="1" x14ac:dyDescent="0.25">
      <c r="A16" s="53"/>
      <c r="B16" s="53"/>
      <c r="C16" s="53">
        <v>1</v>
      </c>
      <c r="D16" s="53">
        <v>1</v>
      </c>
      <c r="E16" s="53"/>
      <c r="F16" s="53"/>
      <c r="G16" s="53"/>
      <c r="H16" s="53">
        <v>2</v>
      </c>
      <c r="I16" s="53"/>
      <c r="J16" s="73"/>
      <c r="K16" s="73"/>
      <c r="L16" s="73"/>
      <c r="M16" s="73"/>
      <c r="N16" s="73"/>
    </row>
    <row r="17" spans="1:14" ht="15" customHeight="1" x14ac:dyDescent="0.25">
      <c r="A17" s="55"/>
      <c r="B17" s="55"/>
      <c r="C17" s="55"/>
      <c r="D17" s="55"/>
      <c r="E17" s="55">
        <v>1</v>
      </c>
      <c r="F17" s="55">
        <v>1</v>
      </c>
      <c r="G17" s="55"/>
      <c r="H17" s="55">
        <v>1</v>
      </c>
      <c r="I17" s="55">
        <v>40</v>
      </c>
      <c r="J17" s="73"/>
      <c r="K17" s="73"/>
      <c r="L17" s="73"/>
      <c r="M17" s="73"/>
      <c r="N17" s="73"/>
    </row>
    <row r="18" spans="1:14" ht="15" customHeight="1" x14ac:dyDescent="0.25">
      <c r="A18" s="53" t="s">
        <v>46</v>
      </c>
      <c r="B18" s="53">
        <v>1</v>
      </c>
      <c r="C18" s="53">
        <v>1</v>
      </c>
      <c r="D18" s="53">
        <v>1</v>
      </c>
      <c r="E18" s="53"/>
      <c r="F18" s="53"/>
      <c r="G18" s="53"/>
      <c r="H18" s="53">
        <v>4</v>
      </c>
      <c r="I18" s="53"/>
      <c r="J18" s="73"/>
      <c r="K18" s="73"/>
      <c r="L18" s="73"/>
      <c r="M18" s="73"/>
      <c r="N18" s="73"/>
    </row>
    <row r="19" spans="1:14" ht="15" customHeight="1" x14ac:dyDescent="0.25">
      <c r="A19" s="53"/>
      <c r="B19" s="53">
        <v>1</v>
      </c>
      <c r="C19" s="53">
        <v>1</v>
      </c>
      <c r="D19" s="53"/>
      <c r="E19" s="53"/>
      <c r="F19" s="53">
        <v>1</v>
      </c>
      <c r="G19" s="53"/>
      <c r="H19" s="53">
        <v>2</v>
      </c>
      <c r="I19" s="53"/>
      <c r="J19" s="73"/>
      <c r="K19" s="73"/>
      <c r="L19" s="73"/>
      <c r="M19" s="73"/>
      <c r="N19" s="73"/>
    </row>
    <row r="20" spans="1:14" ht="15" customHeight="1" x14ac:dyDescent="0.25">
      <c r="A20" s="53"/>
      <c r="B20" s="53">
        <v>1</v>
      </c>
      <c r="C20" s="53"/>
      <c r="D20" s="53">
        <v>1</v>
      </c>
      <c r="E20" s="53">
        <v>1</v>
      </c>
      <c r="F20" s="53"/>
      <c r="G20" s="53"/>
      <c r="H20" s="53">
        <v>1</v>
      </c>
      <c r="I20" s="53"/>
      <c r="J20" s="73"/>
      <c r="K20" s="73"/>
      <c r="L20" s="73"/>
      <c r="M20" s="73"/>
      <c r="N20" s="73"/>
    </row>
    <row r="21" spans="1:14" ht="15" customHeight="1" thickBot="1" x14ac:dyDescent="0.3">
      <c r="A21" s="56"/>
      <c r="B21" s="56">
        <v>1</v>
      </c>
      <c r="C21" s="56"/>
      <c r="D21" s="56"/>
      <c r="E21" s="56">
        <v>1</v>
      </c>
      <c r="F21" s="56">
        <v>1</v>
      </c>
      <c r="G21" s="56"/>
      <c r="H21" s="56">
        <v>1</v>
      </c>
      <c r="I21" s="56">
        <v>8</v>
      </c>
      <c r="J21" s="73"/>
      <c r="K21" s="73"/>
      <c r="L21" s="73"/>
      <c r="M21" s="73"/>
      <c r="N21" s="73"/>
    </row>
    <row r="22" spans="1:14" ht="15" customHeight="1" thickTop="1" x14ac:dyDescent="0.25">
      <c r="A22" s="57" t="s">
        <v>10</v>
      </c>
      <c r="B22" s="58"/>
      <c r="C22" s="59"/>
      <c r="D22" s="59"/>
      <c r="E22" s="59"/>
      <c r="F22" s="59"/>
      <c r="G22" s="60"/>
      <c r="H22" s="61">
        <v>146</v>
      </c>
      <c r="I22" s="61">
        <v>146</v>
      </c>
      <c r="J22" s="73"/>
      <c r="K22" s="73"/>
      <c r="L22" s="73"/>
      <c r="M22" s="73"/>
      <c r="N22" s="73"/>
    </row>
    <row r="23" spans="1:14" ht="15" customHeight="1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14" ht="15" customHeight="1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</row>
    <row r="25" spans="1:14" ht="15" customHeight="1" x14ac:dyDescent="0.25">
      <c r="A25" s="73"/>
      <c r="B25" s="107" t="s">
        <v>36</v>
      </c>
      <c r="C25" s="108"/>
      <c r="D25" s="108"/>
      <c r="E25" s="108"/>
      <c r="F25" s="108"/>
      <c r="G25" s="108"/>
      <c r="H25" s="108"/>
      <c r="I25" s="73"/>
      <c r="J25" s="73"/>
      <c r="K25" s="73"/>
      <c r="L25" s="73"/>
      <c r="M25" s="73"/>
      <c r="N25" s="73"/>
    </row>
    <row r="26" spans="1:14" ht="29.25" customHeight="1" x14ac:dyDescent="0.25">
      <c r="A26" s="105" t="s">
        <v>47</v>
      </c>
      <c r="B26" s="62" t="s">
        <v>38</v>
      </c>
      <c r="C26" s="62" t="s">
        <v>39</v>
      </c>
      <c r="D26" s="62" t="s">
        <v>40</v>
      </c>
      <c r="E26" s="62" t="s">
        <v>41</v>
      </c>
      <c r="F26" s="62" t="s">
        <v>42</v>
      </c>
      <c r="G26" s="62" t="s">
        <v>26</v>
      </c>
      <c r="H26" s="62" t="s">
        <v>48</v>
      </c>
      <c r="I26" s="73"/>
      <c r="J26" s="73"/>
      <c r="K26" s="73"/>
      <c r="L26" s="73"/>
      <c r="M26" s="73"/>
      <c r="N26" s="73"/>
    </row>
    <row r="27" spans="1:14" ht="15" customHeight="1" x14ac:dyDescent="0.25">
      <c r="A27" s="63" t="s">
        <v>49</v>
      </c>
      <c r="B27" s="63">
        <v>50</v>
      </c>
      <c r="C27" s="63">
        <v>5</v>
      </c>
      <c r="D27" s="63">
        <v>1</v>
      </c>
      <c r="E27" s="63">
        <v>0</v>
      </c>
      <c r="F27" s="63">
        <v>14</v>
      </c>
      <c r="G27" s="63">
        <v>28</v>
      </c>
      <c r="H27" s="63">
        <v>98</v>
      </c>
      <c r="I27" s="73"/>
      <c r="J27" s="73"/>
      <c r="K27" s="73"/>
      <c r="L27" s="73"/>
      <c r="M27" s="73"/>
      <c r="N27" s="73"/>
    </row>
    <row r="28" spans="1:14" ht="15" customHeight="1" thickBot="1" x14ac:dyDescent="0.3">
      <c r="A28" s="64" t="s">
        <v>50</v>
      </c>
      <c r="B28" s="64">
        <v>45</v>
      </c>
      <c r="C28" s="64">
        <v>24</v>
      </c>
      <c r="D28" s="64">
        <v>11</v>
      </c>
      <c r="E28" s="64">
        <v>3</v>
      </c>
      <c r="F28" s="64">
        <v>21</v>
      </c>
      <c r="G28" s="64">
        <v>0</v>
      </c>
      <c r="H28" s="64">
        <v>104</v>
      </c>
      <c r="I28" s="73"/>
      <c r="J28" s="73"/>
      <c r="K28" s="73"/>
      <c r="L28" s="73"/>
      <c r="M28" s="73"/>
      <c r="N28" s="73"/>
    </row>
    <row r="29" spans="1:14" ht="15" customHeight="1" thickTop="1" thickBot="1" x14ac:dyDescent="0.3">
      <c r="A29" s="65" t="s">
        <v>51</v>
      </c>
      <c r="B29" s="65">
        <v>95</v>
      </c>
      <c r="C29" s="65">
        <v>29</v>
      </c>
      <c r="D29" s="65">
        <v>12</v>
      </c>
      <c r="E29" s="65">
        <v>3</v>
      </c>
      <c r="F29" s="65">
        <v>35</v>
      </c>
      <c r="G29" s="65">
        <v>28</v>
      </c>
      <c r="H29" s="65">
        <v>202</v>
      </c>
      <c r="I29" s="73"/>
      <c r="J29" s="73"/>
      <c r="K29" s="73"/>
      <c r="L29" s="73"/>
      <c r="M29" s="73"/>
      <c r="N29" s="73"/>
    </row>
    <row r="30" spans="1:14" ht="31.5" customHeight="1" x14ac:dyDescent="0.25">
      <c r="A30" s="74" t="s">
        <v>52</v>
      </c>
      <c r="B30" s="106">
        <f>B29/$H$22</f>
        <v>0.65068493150684936</v>
      </c>
      <c r="C30" s="106">
        <f t="shared" ref="C30:G30" si="0">C29/$H$22</f>
        <v>0.19863013698630136</v>
      </c>
      <c r="D30" s="106">
        <f t="shared" si="0"/>
        <v>8.2191780821917804E-2</v>
      </c>
      <c r="E30" s="106">
        <f t="shared" si="0"/>
        <v>2.0547945205479451E-2</v>
      </c>
      <c r="F30" s="106">
        <f t="shared" si="0"/>
        <v>0.23972602739726026</v>
      </c>
      <c r="G30" s="106">
        <f t="shared" si="0"/>
        <v>0.19178082191780821</v>
      </c>
      <c r="H30" s="73"/>
      <c r="I30" s="73"/>
      <c r="J30" s="73"/>
      <c r="K30" s="73"/>
      <c r="L30" s="73"/>
      <c r="M30" s="73"/>
      <c r="N30" s="73"/>
    </row>
    <row r="31" spans="1:14" ht="15" customHeight="1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</row>
    <row r="32" spans="1:14" ht="15" customHeight="1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1:14" ht="15" customHeight="1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</row>
    <row r="34" spans="1:14" ht="15" customHeight="1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</row>
    <row r="35" spans="1:14" ht="15" customHeight="1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</row>
    <row r="36" spans="1:14" ht="15" customHeight="1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</row>
    <row r="37" spans="1:14" ht="15" customHeight="1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</row>
    <row r="38" spans="1:14" ht="15" customHeight="1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</row>
    <row r="39" spans="1:14" ht="15" customHeight="1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</row>
    <row r="40" spans="1:14" ht="15" customHeight="1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</row>
    <row r="41" spans="1:14" ht="15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</row>
    <row r="42" spans="1:14" ht="15" customHeight="1" x14ac:dyDescent="0.25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</row>
    <row r="43" spans="1:14" ht="15" customHeight="1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</row>
    <row r="44" spans="1:14" ht="15" customHeight="1" x14ac:dyDescent="0.25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</row>
    <row r="45" spans="1:14" ht="15" customHeight="1" x14ac:dyDescent="0.2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</row>
    <row r="46" spans="1:14" ht="15" customHeight="1" x14ac:dyDescent="0.25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</row>
    <row r="47" spans="1:14" ht="15" customHeight="1" x14ac:dyDescent="0.25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</row>
    <row r="48" spans="1:14" ht="15" customHeight="1" x14ac:dyDescent="0.2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</row>
    <row r="49" spans="1:14" ht="15" customHeight="1" x14ac:dyDescent="0.2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</row>
    <row r="50" spans="1:14" ht="15" customHeight="1" x14ac:dyDescent="0.2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4" ht="15" customHeight="1" x14ac:dyDescent="0.2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</row>
    <row r="52" spans="1:14" ht="15" customHeight="1" x14ac:dyDescent="0.2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</row>
    <row r="53" spans="1:14" ht="15" customHeight="1" x14ac:dyDescent="0.2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</row>
    <row r="54" spans="1:14" ht="15" customHeight="1" x14ac:dyDescent="0.2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</row>
    <row r="55" spans="1:14" ht="15" customHeight="1" x14ac:dyDescent="0.2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</row>
    <row r="56" spans="1:14" ht="15" customHeight="1" x14ac:dyDescent="0.2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</row>
    <row r="57" spans="1:14" ht="15" customHeight="1" x14ac:dyDescent="0.2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</row>
    <row r="58" spans="1:14" ht="15" customHeight="1" x14ac:dyDescent="0.2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</row>
    <row r="59" spans="1:14" ht="15" customHeight="1" x14ac:dyDescent="0.2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</row>
    <row r="60" spans="1:14" ht="15" customHeight="1" x14ac:dyDescent="0.2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</row>
    <row r="61" spans="1:14" ht="15" customHeight="1" x14ac:dyDescent="0.2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</row>
    <row r="62" spans="1:14" ht="15" customHeight="1" x14ac:dyDescent="0.2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</row>
    <row r="63" spans="1:14" ht="15" customHeight="1" x14ac:dyDescent="0.2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</row>
    <row r="64" spans="1:14" ht="15" customHeight="1" x14ac:dyDescent="0.2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</row>
    <row r="65" spans="1:14" ht="15" customHeight="1" x14ac:dyDescent="0.2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</row>
    <row r="66" spans="1:14" ht="15" customHeight="1" x14ac:dyDescent="0.2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</row>
    <row r="67" spans="1:14" ht="15" customHeight="1" x14ac:dyDescent="0.2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</row>
    <row r="68" spans="1:14" ht="15" customHeight="1" x14ac:dyDescent="0.2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</row>
    <row r="69" spans="1:14" ht="15" customHeight="1" x14ac:dyDescent="0.25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4" ht="15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4" ht="15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4" ht="15" customHeight="1" x14ac:dyDescent="0.25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4" ht="15" customHeight="1" x14ac:dyDescent="0.25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4" ht="15" customHeight="1" x14ac:dyDescent="0.25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4" ht="15" customHeight="1" x14ac:dyDescent="0.25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4" ht="15" customHeight="1" x14ac:dyDescent="0.25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4" ht="15" customHeight="1" x14ac:dyDescent="0.25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4" ht="15" customHeight="1" x14ac:dyDescent="0.25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4" ht="15" customHeight="1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4" ht="15" customHeight="1" x14ac:dyDescent="0.25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 ht="15" customHeight="1" x14ac:dyDescent="0.25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 ht="15" customHeight="1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 ht="15" customHeight="1" x14ac:dyDescent="0.25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 ht="15" customHeight="1" x14ac:dyDescent="0.25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 ht="15" customHeight="1" x14ac:dyDescent="0.25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 ht="15" customHeight="1" x14ac:dyDescent="0.25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 ht="15" customHeight="1" x14ac:dyDescent="0.25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 ht="15" customHeight="1" x14ac:dyDescent="0.25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 ht="15" customHeight="1" x14ac:dyDescent="0.25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 ht="15" customHeight="1" x14ac:dyDescent="0.25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 ht="15" customHeight="1" x14ac:dyDescent="0.25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 ht="15" customHeight="1" x14ac:dyDescent="0.25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 ht="15" customHeight="1" x14ac:dyDescent="0.25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 ht="15" customHeight="1" x14ac:dyDescent="0.25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 ht="15" customHeight="1" x14ac:dyDescent="0.25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 ht="15" customHeight="1" x14ac:dyDescent="0.25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pans="1:10" ht="15" customHeight="1" x14ac:dyDescent="0.25">
      <c r="A97" s="73"/>
      <c r="B97" s="73"/>
      <c r="C97" s="73"/>
      <c r="D97" s="73"/>
      <c r="E97" s="73"/>
      <c r="F97" s="73"/>
      <c r="G97" s="73"/>
      <c r="H97" s="73"/>
      <c r="I97" s="73"/>
      <c r="J97" s="73"/>
    </row>
    <row r="98" spans="1:10" ht="15" customHeight="1" x14ac:dyDescent="0.25">
      <c r="A98" s="73"/>
      <c r="B98" s="73"/>
      <c r="C98" s="73"/>
      <c r="D98" s="73"/>
      <c r="E98" s="73"/>
      <c r="F98" s="73"/>
      <c r="G98" s="73"/>
      <c r="H98" s="73"/>
      <c r="I98" s="73"/>
      <c r="J98" s="73"/>
    </row>
    <row r="99" spans="1:10" ht="15" customHeight="1" x14ac:dyDescent="0.25">
      <c r="A99" s="73"/>
      <c r="B99" s="73"/>
      <c r="C99" s="73"/>
      <c r="D99" s="73"/>
      <c r="E99" s="73"/>
      <c r="F99" s="73"/>
      <c r="G99" s="73"/>
      <c r="H99" s="73"/>
      <c r="I99" s="73"/>
      <c r="J99" s="73"/>
    </row>
    <row r="100" spans="1:10" ht="15" customHeight="1" x14ac:dyDescent="0.25">
      <c r="A100" s="73"/>
      <c r="B100" s="73"/>
      <c r="C100" s="73"/>
      <c r="D100" s="73"/>
      <c r="E100" s="73"/>
      <c r="F100" s="73"/>
      <c r="G100" s="73"/>
      <c r="H100" s="73"/>
      <c r="I100" s="73"/>
      <c r="J100" s="73"/>
    </row>
    <row r="101" spans="1:10" ht="15" customHeight="1" x14ac:dyDescent="0.25">
      <c r="A101" s="73"/>
      <c r="B101" s="73"/>
      <c r="C101" s="73"/>
      <c r="D101" s="73"/>
      <c r="E101" s="73"/>
      <c r="F101" s="73"/>
      <c r="G101" s="73"/>
      <c r="H101" s="73"/>
      <c r="I101" s="73"/>
      <c r="J101" s="73"/>
    </row>
    <row r="102" spans="1:10" ht="15" customHeight="1" x14ac:dyDescent="0.25">
      <c r="A102" s="73"/>
      <c r="B102" s="73"/>
      <c r="C102" s="73"/>
      <c r="D102" s="73"/>
      <c r="E102" s="73"/>
      <c r="F102" s="73"/>
      <c r="G102" s="73"/>
      <c r="H102" s="73"/>
      <c r="I102" s="73"/>
      <c r="J102" s="73"/>
    </row>
    <row r="103" spans="1:10" ht="15" customHeight="1" x14ac:dyDescent="0.25">
      <c r="A103" s="73"/>
      <c r="B103" s="73"/>
      <c r="C103" s="73"/>
      <c r="D103" s="73"/>
      <c r="E103" s="73"/>
      <c r="F103" s="73"/>
      <c r="G103" s="73"/>
      <c r="H103" s="73"/>
      <c r="I103" s="73"/>
      <c r="J103" s="73"/>
    </row>
    <row r="104" spans="1:10" ht="15" customHeight="1" x14ac:dyDescent="0.25">
      <c r="A104" s="73"/>
      <c r="B104" s="73"/>
      <c r="C104" s="73"/>
      <c r="D104" s="73"/>
      <c r="E104" s="73"/>
      <c r="F104" s="73"/>
      <c r="G104" s="73"/>
      <c r="H104" s="73"/>
      <c r="I104" s="73"/>
      <c r="J104" s="73"/>
    </row>
    <row r="105" spans="1:10" ht="15" customHeight="1" x14ac:dyDescent="0.25">
      <c r="A105" s="73"/>
      <c r="B105" s="73"/>
      <c r="C105" s="73"/>
      <c r="D105" s="73"/>
      <c r="E105" s="73"/>
      <c r="F105" s="73"/>
      <c r="G105" s="73"/>
      <c r="H105" s="73"/>
      <c r="I105" s="73"/>
      <c r="J105" s="73"/>
    </row>
    <row r="106" spans="1:10" ht="15" customHeight="1" x14ac:dyDescent="0.25">
      <c r="A106" s="73"/>
      <c r="B106" s="73"/>
      <c r="C106" s="73"/>
      <c r="D106" s="73"/>
      <c r="E106" s="73"/>
      <c r="F106" s="73"/>
      <c r="G106" s="73"/>
      <c r="H106" s="73"/>
      <c r="I106" s="73"/>
      <c r="J106" s="73"/>
    </row>
    <row r="107" spans="1:10" ht="15" customHeight="1" x14ac:dyDescent="0.25">
      <c r="A107" s="73"/>
      <c r="B107" s="73"/>
      <c r="C107" s="73"/>
      <c r="D107" s="73"/>
      <c r="E107" s="73"/>
      <c r="F107" s="73"/>
      <c r="G107" s="73"/>
      <c r="H107" s="73"/>
      <c r="I107" s="73"/>
      <c r="J107" s="73"/>
    </row>
    <row r="108" spans="1:10" ht="15" customHeight="1" x14ac:dyDescent="0.25">
      <c r="A108" s="73"/>
      <c r="B108" s="73"/>
      <c r="C108" s="73"/>
      <c r="D108" s="73"/>
      <c r="E108" s="73"/>
      <c r="F108" s="73"/>
      <c r="G108" s="73"/>
      <c r="H108" s="73"/>
      <c r="I108" s="73"/>
      <c r="J108" s="73"/>
    </row>
    <row r="109" spans="1:10" ht="15" customHeight="1" x14ac:dyDescent="0.25">
      <c r="A109" s="73"/>
      <c r="B109" s="73"/>
      <c r="C109" s="73"/>
      <c r="D109" s="73"/>
      <c r="E109" s="73"/>
      <c r="F109" s="73"/>
      <c r="G109" s="73"/>
      <c r="H109" s="73"/>
      <c r="I109" s="73"/>
      <c r="J109" s="73"/>
    </row>
    <row r="110" spans="1:10" ht="15" customHeight="1" x14ac:dyDescent="0.25">
      <c r="A110" s="73"/>
      <c r="B110" s="73"/>
      <c r="C110" s="73"/>
      <c r="D110" s="73"/>
      <c r="E110" s="73"/>
      <c r="F110" s="73"/>
      <c r="G110" s="73"/>
      <c r="H110" s="73"/>
      <c r="I110" s="73"/>
      <c r="J110" s="73"/>
    </row>
    <row r="111" spans="1:10" ht="15" customHeight="1" x14ac:dyDescent="0.25">
      <c r="A111" s="73"/>
      <c r="B111" s="73"/>
      <c r="C111" s="73"/>
      <c r="D111" s="73"/>
      <c r="E111" s="73"/>
      <c r="F111" s="73"/>
      <c r="G111" s="73"/>
      <c r="H111" s="73"/>
      <c r="I111" s="73"/>
      <c r="J111" s="73"/>
    </row>
    <row r="112" spans="1:10" ht="15" customHeight="1" x14ac:dyDescent="0.25">
      <c r="A112" s="73"/>
      <c r="B112" s="73"/>
      <c r="C112" s="73"/>
      <c r="D112" s="73"/>
      <c r="E112" s="73"/>
      <c r="F112" s="73"/>
      <c r="G112" s="73"/>
      <c r="H112" s="73"/>
      <c r="I112" s="73"/>
      <c r="J112" s="73"/>
    </row>
    <row r="113" spans="1:10" ht="15" customHeight="1" x14ac:dyDescent="0.25">
      <c r="A113" s="73"/>
      <c r="B113" s="73"/>
      <c r="C113" s="73"/>
      <c r="D113" s="73"/>
      <c r="E113" s="73"/>
      <c r="F113" s="73"/>
      <c r="G113" s="73"/>
      <c r="H113" s="73"/>
      <c r="I113" s="73"/>
      <c r="J113" s="73"/>
    </row>
    <row r="114" spans="1:10" ht="15" customHeight="1" x14ac:dyDescent="0.25">
      <c r="A114" s="73"/>
      <c r="B114" s="73"/>
      <c r="C114" s="73"/>
      <c r="D114" s="73"/>
      <c r="E114" s="73"/>
      <c r="F114" s="73"/>
      <c r="G114" s="73"/>
      <c r="H114" s="73"/>
      <c r="I114" s="73"/>
      <c r="J114" s="73"/>
    </row>
    <row r="115" spans="1:10" ht="15" customHeight="1" x14ac:dyDescent="0.25">
      <c r="A115" s="73"/>
      <c r="B115" s="73"/>
      <c r="C115" s="73"/>
      <c r="D115" s="73"/>
      <c r="E115" s="73"/>
      <c r="F115" s="73"/>
      <c r="G115" s="73"/>
      <c r="H115" s="73"/>
      <c r="I115" s="73"/>
      <c r="J115" s="73"/>
    </row>
    <row r="116" spans="1:10" ht="15" customHeight="1" x14ac:dyDescent="0.25">
      <c r="A116" s="73"/>
      <c r="B116" s="73"/>
      <c r="C116" s="73"/>
      <c r="D116" s="73"/>
      <c r="E116" s="73"/>
      <c r="F116" s="73"/>
      <c r="G116" s="73"/>
      <c r="H116" s="73"/>
      <c r="I116" s="73"/>
      <c r="J116" s="73"/>
    </row>
    <row r="117" spans="1:10" ht="15" customHeight="1" x14ac:dyDescent="0.25">
      <c r="A117" s="73"/>
      <c r="B117" s="73"/>
      <c r="C117" s="73"/>
      <c r="D117" s="73"/>
      <c r="E117" s="73"/>
      <c r="F117" s="73"/>
      <c r="G117" s="73"/>
      <c r="H117" s="73"/>
      <c r="I117" s="73"/>
      <c r="J117" s="73"/>
    </row>
    <row r="118" spans="1:10" ht="15" customHeight="1" x14ac:dyDescent="0.25">
      <c r="A118" s="73"/>
      <c r="B118" s="73"/>
      <c r="C118" s="73"/>
      <c r="D118" s="73"/>
      <c r="E118" s="73"/>
      <c r="F118" s="73"/>
      <c r="G118" s="73"/>
      <c r="H118" s="73"/>
      <c r="I118" s="73"/>
      <c r="J118" s="73"/>
    </row>
    <row r="119" spans="1:10" ht="15" customHeight="1" x14ac:dyDescent="0.25">
      <c r="A119" s="73"/>
      <c r="B119" s="73"/>
      <c r="C119" s="73"/>
      <c r="D119" s="73"/>
      <c r="E119" s="73"/>
      <c r="F119" s="73"/>
      <c r="G119" s="73"/>
      <c r="H119" s="73"/>
      <c r="I119" s="73"/>
      <c r="J119" s="73"/>
    </row>
    <row r="120" spans="1:10" ht="15" customHeight="1" x14ac:dyDescent="0.25">
      <c r="A120" s="73"/>
      <c r="B120" s="73"/>
      <c r="C120" s="73"/>
      <c r="D120" s="73"/>
      <c r="E120" s="73"/>
      <c r="F120" s="73"/>
      <c r="G120" s="73"/>
      <c r="H120" s="73"/>
      <c r="I120" s="73"/>
      <c r="J120" s="73"/>
    </row>
    <row r="121" spans="1:10" ht="15" customHeight="1" x14ac:dyDescent="0.25">
      <c r="A121" s="73"/>
      <c r="B121" s="73"/>
      <c r="C121" s="73"/>
      <c r="D121" s="73"/>
      <c r="E121" s="73"/>
      <c r="F121" s="73"/>
      <c r="G121" s="73"/>
      <c r="H121" s="73"/>
      <c r="I121" s="73"/>
      <c r="J121" s="73"/>
    </row>
    <row r="122" spans="1:10" ht="15" customHeight="1" x14ac:dyDescent="0.25">
      <c r="A122" s="73"/>
      <c r="B122" s="73"/>
      <c r="C122" s="73"/>
      <c r="D122" s="73"/>
      <c r="E122" s="73"/>
      <c r="F122" s="73"/>
      <c r="G122" s="73"/>
      <c r="H122" s="73"/>
      <c r="I122" s="73"/>
      <c r="J122" s="73"/>
    </row>
    <row r="123" spans="1:10" ht="15" customHeight="1" x14ac:dyDescent="0.25">
      <c r="A123" s="73"/>
      <c r="B123" s="73"/>
      <c r="C123" s="73"/>
      <c r="D123" s="73"/>
      <c r="E123" s="73"/>
      <c r="F123" s="73"/>
      <c r="G123" s="73"/>
      <c r="H123" s="73"/>
      <c r="I123" s="73"/>
      <c r="J123" s="73"/>
    </row>
  </sheetData>
  <mergeCells count="3">
    <mergeCell ref="B6:I6"/>
    <mergeCell ref="B22:G22"/>
    <mergeCell ref="B25:H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FF76B-0679-4CA0-B143-8C8FE9C8D195}">
  <dimension ref="A1:N132"/>
  <sheetViews>
    <sheetView workbookViewId="0">
      <selection activeCell="L46" sqref="L46"/>
    </sheetView>
  </sheetViews>
  <sheetFormatPr defaultRowHeight="15" x14ac:dyDescent="0.25"/>
  <cols>
    <col min="1" max="1" width="27.42578125" customWidth="1"/>
    <col min="2" max="2" width="11.140625" customWidth="1"/>
    <col min="3" max="3" width="10.85546875" customWidth="1"/>
    <col min="4" max="4" width="27.42578125" bestFit="1" customWidth="1"/>
  </cols>
  <sheetData>
    <row r="1" spans="1:14" ht="15.75" x14ac:dyDescent="0.25">
      <c r="A1" s="113" t="s">
        <v>133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25">
      <c r="A2" s="8" t="s">
        <v>136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8" t="s">
        <v>141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8" t="s">
        <v>107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8" t="s">
        <v>83</v>
      </c>
      <c r="B7" s="68" t="s">
        <v>22</v>
      </c>
      <c r="C7" s="68" t="s">
        <v>5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49" t="s">
        <v>66</v>
      </c>
      <c r="B8" s="8">
        <v>13</v>
      </c>
      <c r="C8" s="48">
        <f>B8/B14</f>
        <v>8.9041095890410954E-2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49" t="s">
        <v>67</v>
      </c>
      <c r="B9" s="8">
        <v>21</v>
      </c>
      <c r="C9" s="48">
        <f>B9/B14</f>
        <v>0.14383561643835616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49" t="s">
        <v>68</v>
      </c>
      <c r="B10" s="8">
        <v>46</v>
      </c>
      <c r="C10" s="48">
        <f>B10/B14</f>
        <v>0.31506849315068491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25">
      <c r="A11" s="49" t="s">
        <v>69</v>
      </c>
      <c r="B11" s="8">
        <v>35</v>
      </c>
      <c r="C11" s="48">
        <f>B11/B14</f>
        <v>0.23972602739726026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49" t="s">
        <v>70</v>
      </c>
      <c r="B12" s="8">
        <v>21</v>
      </c>
      <c r="C12" s="48">
        <f>B12/B14</f>
        <v>0.14383561643835616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49" t="s">
        <v>4</v>
      </c>
      <c r="B13" s="71">
        <v>10</v>
      </c>
      <c r="C13" s="72">
        <f>B13/B14</f>
        <v>6.8493150684931503E-2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5">
      <c r="A14" s="8" t="s">
        <v>10</v>
      </c>
      <c r="B14" s="8">
        <v>146</v>
      </c>
      <c r="C14" s="48">
        <f>B14/B14</f>
        <v>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8"/>
      <c r="B15" s="8"/>
      <c r="C15" s="4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8" t="s">
        <v>108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8" t="s">
        <v>83</v>
      </c>
      <c r="B18" s="68" t="s">
        <v>22</v>
      </c>
      <c r="C18" s="68" t="s">
        <v>5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49" t="s">
        <v>66</v>
      </c>
      <c r="B19" s="8">
        <v>66</v>
      </c>
      <c r="C19" s="48">
        <f>B19/B25</f>
        <v>0.45205479452054792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49" t="s">
        <v>67</v>
      </c>
      <c r="B20" s="8">
        <v>32</v>
      </c>
      <c r="C20" s="48">
        <f>B20/B25</f>
        <v>0.21917808219178081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49" t="s">
        <v>68</v>
      </c>
      <c r="B21" s="8">
        <v>27</v>
      </c>
      <c r="C21" s="48">
        <f>B21/B25</f>
        <v>0.18493150684931506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49" t="s">
        <v>69</v>
      </c>
      <c r="B22" s="8">
        <v>8</v>
      </c>
      <c r="C22" s="48">
        <f>B22/B25</f>
        <v>5.4794520547945202E-2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49" t="s">
        <v>70</v>
      </c>
      <c r="B23" s="8">
        <v>3</v>
      </c>
      <c r="C23" s="48">
        <f>B23/B25</f>
        <v>2.0547945205479451E-2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49" t="s">
        <v>4</v>
      </c>
      <c r="B24" s="71">
        <v>10</v>
      </c>
      <c r="C24" s="72">
        <f>B24/B25</f>
        <v>6.8493150684931503E-2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8" t="s">
        <v>10</v>
      </c>
      <c r="B25" s="8">
        <v>146</v>
      </c>
      <c r="C25" s="48">
        <f>B25/B25</f>
        <v>1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8"/>
      <c r="B26" s="8"/>
      <c r="C26" s="4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5">
      <c r="A28" s="8" t="s">
        <v>109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8" t="s">
        <v>83</v>
      </c>
      <c r="B29" s="68" t="s">
        <v>22</v>
      </c>
      <c r="C29" s="68" t="s">
        <v>5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5">
      <c r="A30" s="49" t="s">
        <v>66</v>
      </c>
      <c r="B30" s="8">
        <v>25</v>
      </c>
      <c r="C30" s="48">
        <f>B30/B36</f>
        <v>0.17123287671232876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A31" s="49" t="s">
        <v>67</v>
      </c>
      <c r="B31" s="8">
        <v>26</v>
      </c>
      <c r="C31" s="48">
        <f>B31/B36</f>
        <v>0.17808219178082191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49" t="s">
        <v>68</v>
      </c>
      <c r="B32" s="8">
        <v>51</v>
      </c>
      <c r="C32" s="48">
        <f>B32/B36</f>
        <v>0.34931506849315069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49" t="s">
        <v>69</v>
      </c>
      <c r="B33" s="8">
        <v>21</v>
      </c>
      <c r="C33" s="48">
        <f>B33/B36</f>
        <v>0.14383561643835616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49" t="s">
        <v>70</v>
      </c>
      <c r="B34" s="8">
        <v>14</v>
      </c>
      <c r="C34" s="48">
        <f>B34/B36</f>
        <v>9.5890410958904104E-2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49" t="s">
        <v>4</v>
      </c>
      <c r="B35" s="71">
        <v>9</v>
      </c>
      <c r="C35" s="72">
        <f>B35/B36</f>
        <v>6.1643835616438353E-2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8" t="s">
        <v>10</v>
      </c>
      <c r="B36" s="8">
        <v>146</v>
      </c>
      <c r="C36" s="48">
        <f>B36/B36</f>
        <v>1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5">
      <c r="A37" s="8"/>
      <c r="B37" s="8"/>
      <c r="C37" s="4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5">
      <c r="A39" s="8" t="s">
        <v>110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5">
      <c r="A40" s="8" t="s">
        <v>83</v>
      </c>
      <c r="B40" s="68" t="s">
        <v>22</v>
      </c>
      <c r="C40" s="68" t="s">
        <v>5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49" t="s">
        <v>66</v>
      </c>
      <c r="B41" s="8">
        <v>4</v>
      </c>
      <c r="C41" s="48">
        <f>B41/B47</f>
        <v>2.7397260273972601E-2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5">
      <c r="A42" s="49" t="s">
        <v>67</v>
      </c>
      <c r="B42" s="8">
        <v>10</v>
      </c>
      <c r="C42" s="48">
        <f>B42/B47</f>
        <v>6.8493150684931503E-2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49" t="s">
        <v>68</v>
      </c>
      <c r="B43" s="8">
        <v>48</v>
      </c>
      <c r="C43" s="48">
        <f>B43/B47</f>
        <v>0.32876712328767121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5">
      <c r="A44" s="49" t="s">
        <v>69</v>
      </c>
      <c r="B44" s="8">
        <v>44</v>
      </c>
      <c r="C44" s="48">
        <f>B44/B47</f>
        <v>0.30136986301369861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5">
      <c r="A45" s="49" t="s">
        <v>70</v>
      </c>
      <c r="B45" s="8">
        <v>31</v>
      </c>
      <c r="C45" s="48">
        <f>B45/B47</f>
        <v>0.21232876712328766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5">
      <c r="A46" s="49" t="s">
        <v>4</v>
      </c>
      <c r="B46" s="71">
        <v>9</v>
      </c>
      <c r="C46" s="72">
        <f>B46/B47</f>
        <v>6.1643835616438353E-2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25">
      <c r="A47" s="8" t="s">
        <v>10</v>
      </c>
      <c r="B47" s="8">
        <v>146</v>
      </c>
      <c r="C47" s="48">
        <f>B47/B47</f>
        <v>1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x14ac:dyDescent="0.25">
      <c r="A50" s="8" t="s">
        <v>111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5">
      <c r="A51" s="8" t="s">
        <v>83</v>
      </c>
      <c r="B51" s="68" t="s">
        <v>22</v>
      </c>
      <c r="C51" s="68" t="s">
        <v>5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x14ac:dyDescent="0.25">
      <c r="A52" s="49" t="s">
        <v>66</v>
      </c>
      <c r="B52" s="8">
        <v>3</v>
      </c>
      <c r="C52" s="48">
        <f>B52/B58</f>
        <v>2.0547945205479451E-2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x14ac:dyDescent="0.25">
      <c r="A53" s="49" t="s">
        <v>67</v>
      </c>
      <c r="B53" s="8">
        <v>4</v>
      </c>
      <c r="C53" s="48">
        <f>B53/B58</f>
        <v>2.7397260273972601E-2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x14ac:dyDescent="0.25">
      <c r="A54" s="49" t="s">
        <v>68</v>
      </c>
      <c r="B54" s="8">
        <v>29</v>
      </c>
      <c r="C54" s="48">
        <f>B54/B58</f>
        <v>0.19863013698630136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x14ac:dyDescent="0.25">
      <c r="A55" s="49" t="s">
        <v>69</v>
      </c>
      <c r="B55" s="8">
        <v>48</v>
      </c>
      <c r="C55" s="48">
        <f>B55/B58</f>
        <v>0.32876712328767121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25">
      <c r="A56" s="49" t="s">
        <v>70</v>
      </c>
      <c r="B56" s="8">
        <v>53</v>
      </c>
      <c r="C56" s="48">
        <f>B56/B58</f>
        <v>0.36301369863013699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25">
      <c r="A57" s="49" t="s">
        <v>4</v>
      </c>
      <c r="B57" s="71">
        <v>9</v>
      </c>
      <c r="C57" s="72">
        <f>B57/B58</f>
        <v>6.1643835616438353E-2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8" t="s">
        <v>10</v>
      </c>
      <c r="B58" s="8">
        <v>146</v>
      </c>
      <c r="C58" s="48">
        <f>B58/B58</f>
        <v>1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25">
      <c r="A61" s="8" t="s">
        <v>112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8" t="s">
        <v>83</v>
      </c>
      <c r="B62" s="68" t="s">
        <v>22</v>
      </c>
      <c r="C62" s="68" t="s">
        <v>5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x14ac:dyDescent="0.25">
      <c r="A63" s="49" t="s">
        <v>66</v>
      </c>
      <c r="B63" s="8">
        <v>4</v>
      </c>
      <c r="C63" s="48">
        <f>B63/B69</f>
        <v>2.7397260273972601E-2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49" t="s">
        <v>67</v>
      </c>
      <c r="B64" s="8">
        <v>4</v>
      </c>
      <c r="C64" s="48">
        <f>B64/B69</f>
        <v>2.7397260273972601E-2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x14ac:dyDescent="0.25">
      <c r="A65" s="49" t="s">
        <v>68</v>
      </c>
      <c r="B65" s="8">
        <v>22</v>
      </c>
      <c r="C65" s="48">
        <f>B65/B69</f>
        <v>0.15068493150684931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49" t="s">
        <v>69</v>
      </c>
      <c r="B66" s="8">
        <v>37</v>
      </c>
      <c r="C66" s="48">
        <f>B66/B69</f>
        <v>0.25342465753424659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49" t="s">
        <v>70</v>
      </c>
      <c r="B67" s="8">
        <v>69</v>
      </c>
      <c r="C67" s="48">
        <f>B67/B69</f>
        <v>0.4726027397260274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x14ac:dyDescent="0.25">
      <c r="A68" s="49" t="s">
        <v>4</v>
      </c>
      <c r="B68" s="71">
        <v>10</v>
      </c>
      <c r="C68" s="72">
        <f>B68/B69</f>
        <v>6.8493150684931503E-2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8" t="s">
        <v>10</v>
      </c>
      <c r="B69" s="8">
        <v>146</v>
      </c>
      <c r="C69" s="48">
        <f>B69/B69</f>
        <v>1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x14ac:dyDescent="0.25">
      <c r="A72" s="8" t="s">
        <v>113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8" t="s">
        <v>83</v>
      </c>
      <c r="B73" s="68" t="s">
        <v>22</v>
      </c>
      <c r="C73" s="68" t="s">
        <v>5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49" t="s">
        <v>66</v>
      </c>
      <c r="B74" s="8">
        <v>6</v>
      </c>
      <c r="C74" s="48">
        <f>B74/B80</f>
        <v>4.1095890410958902E-2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49" t="s">
        <v>67</v>
      </c>
      <c r="B75" s="8">
        <v>7</v>
      </c>
      <c r="C75" s="48">
        <f>B75/B80</f>
        <v>4.7945205479452052E-2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A76" s="49" t="s">
        <v>68</v>
      </c>
      <c r="B76" s="8">
        <v>42</v>
      </c>
      <c r="C76" s="48">
        <f>B76/B80</f>
        <v>0.28767123287671231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25">
      <c r="A77" s="49" t="s">
        <v>69</v>
      </c>
      <c r="B77" s="8">
        <v>39</v>
      </c>
      <c r="C77" s="48">
        <f>B77/B80</f>
        <v>0.26712328767123289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25">
      <c r="A78" s="49" t="s">
        <v>70</v>
      </c>
      <c r="B78" s="8">
        <v>43</v>
      </c>
      <c r="C78" s="48">
        <f>B78/B80</f>
        <v>0.29452054794520549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25">
      <c r="A79" s="49" t="s">
        <v>4</v>
      </c>
      <c r="B79" s="71">
        <v>9</v>
      </c>
      <c r="C79" s="72">
        <f>B79/B80</f>
        <v>6.1643835616438353E-2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25">
      <c r="A80" s="8" t="s">
        <v>10</v>
      </c>
      <c r="B80" s="8">
        <v>146</v>
      </c>
      <c r="C80" s="48">
        <f>B80/B80</f>
        <v>1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25">
      <c r="A81" s="8"/>
      <c r="B81" s="8"/>
      <c r="C81" s="4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25">
      <c r="A82" s="8" t="s">
        <v>114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A83" s="8" t="s">
        <v>83</v>
      </c>
      <c r="B83" s="68" t="s">
        <v>22</v>
      </c>
      <c r="C83" s="68" t="s">
        <v>5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25">
      <c r="A84" s="49" t="s">
        <v>66</v>
      </c>
      <c r="B84" s="8">
        <v>2</v>
      </c>
      <c r="C84" s="48">
        <f>B84/B90</f>
        <v>1.3698630136986301E-2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25">
      <c r="A85" s="49" t="s">
        <v>67</v>
      </c>
      <c r="B85" s="8">
        <v>3</v>
      </c>
      <c r="C85" s="48">
        <f>B85/B90</f>
        <v>2.0547945205479451E-2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x14ac:dyDescent="0.25">
      <c r="A86" s="49" t="s">
        <v>68</v>
      </c>
      <c r="B86" s="8">
        <v>37</v>
      </c>
      <c r="C86" s="48">
        <f>B86/B90</f>
        <v>0.25342465753424659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x14ac:dyDescent="0.25">
      <c r="A87" s="49" t="s">
        <v>69</v>
      </c>
      <c r="B87" s="8">
        <v>35</v>
      </c>
      <c r="C87" s="48">
        <f>B87/B90</f>
        <v>0.23972602739726026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x14ac:dyDescent="0.25">
      <c r="A88" s="49" t="s">
        <v>70</v>
      </c>
      <c r="B88" s="8">
        <v>59</v>
      </c>
      <c r="C88" s="48">
        <f>B88/B90</f>
        <v>0.4041095890410959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x14ac:dyDescent="0.25">
      <c r="A89" s="49" t="s">
        <v>4</v>
      </c>
      <c r="B89" s="71">
        <v>10</v>
      </c>
      <c r="C89" s="72">
        <f>B89/B90</f>
        <v>6.8493150684931503E-2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x14ac:dyDescent="0.25">
      <c r="A90" s="8" t="s">
        <v>10</v>
      </c>
      <c r="B90" s="8">
        <v>146</v>
      </c>
      <c r="C90" s="48">
        <f>B90/B90</f>
        <v>1</v>
      </c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x14ac:dyDescent="0.25">
      <c r="A91" s="8"/>
      <c r="B91" s="8"/>
      <c r="C91" s="4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x14ac:dyDescent="0.25">
      <c r="A92" s="8" t="s">
        <v>115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x14ac:dyDescent="0.25">
      <c r="A93" s="8" t="s">
        <v>83</v>
      </c>
      <c r="B93" s="68" t="s">
        <v>22</v>
      </c>
      <c r="C93" s="68" t="s">
        <v>5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x14ac:dyDescent="0.25">
      <c r="A94" s="49" t="s">
        <v>66</v>
      </c>
      <c r="B94" s="8">
        <v>25</v>
      </c>
      <c r="C94" s="48">
        <f>B94/B100</f>
        <v>0.17123287671232876</v>
      </c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x14ac:dyDescent="0.25">
      <c r="A95" s="49" t="s">
        <v>67</v>
      </c>
      <c r="B95" s="8">
        <v>34</v>
      </c>
      <c r="C95" s="48">
        <f>B95/B100</f>
        <v>0.23287671232876711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x14ac:dyDescent="0.25">
      <c r="A96" s="49" t="s">
        <v>68</v>
      </c>
      <c r="B96" s="8">
        <v>38</v>
      </c>
      <c r="C96" s="48">
        <f>B96/B100</f>
        <v>0.26027397260273971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x14ac:dyDescent="0.25">
      <c r="A97" s="49" t="s">
        <v>69</v>
      </c>
      <c r="B97" s="8">
        <v>17</v>
      </c>
      <c r="C97" s="48">
        <f>B97/B100</f>
        <v>0.11643835616438356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x14ac:dyDescent="0.25">
      <c r="A98" s="49" t="s">
        <v>70</v>
      </c>
      <c r="B98" s="8">
        <v>23</v>
      </c>
      <c r="C98" s="48">
        <f>B98/B100</f>
        <v>0.15753424657534246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x14ac:dyDescent="0.25">
      <c r="A99" s="49" t="s">
        <v>4</v>
      </c>
      <c r="B99" s="71">
        <v>9</v>
      </c>
      <c r="C99" s="72">
        <f>B99/B100</f>
        <v>6.1643835616438353E-2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x14ac:dyDescent="0.25">
      <c r="A100" s="8" t="s">
        <v>10</v>
      </c>
      <c r="B100" s="8">
        <v>146</v>
      </c>
      <c r="C100" s="48">
        <f>B100/B100</f>
        <v>1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x14ac:dyDescent="0.25">
      <c r="A103" s="8" t="s">
        <v>116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x14ac:dyDescent="0.25">
      <c r="A104" s="8" t="s">
        <v>83</v>
      </c>
      <c r="B104" s="68" t="s">
        <v>22</v>
      </c>
      <c r="C104" s="68" t="s">
        <v>5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x14ac:dyDescent="0.25">
      <c r="A105" s="49" t="s">
        <v>66</v>
      </c>
      <c r="B105" s="8">
        <v>32</v>
      </c>
      <c r="C105" s="48">
        <f>B105/B111</f>
        <v>0.21917808219178081</v>
      </c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x14ac:dyDescent="0.25">
      <c r="A106" s="49" t="s">
        <v>67</v>
      </c>
      <c r="B106" s="8">
        <v>37</v>
      </c>
      <c r="C106" s="48">
        <f>B106/B111</f>
        <v>0.25342465753424659</v>
      </c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x14ac:dyDescent="0.25">
      <c r="A107" s="49" t="s">
        <v>68</v>
      </c>
      <c r="B107" s="8">
        <v>39</v>
      </c>
      <c r="C107" s="48">
        <f>B107/B111</f>
        <v>0.26712328767123289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x14ac:dyDescent="0.25">
      <c r="A108" s="49" t="s">
        <v>69</v>
      </c>
      <c r="B108" s="8">
        <v>17</v>
      </c>
      <c r="C108" s="48">
        <f>B108/B111</f>
        <v>0.11643835616438356</v>
      </c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x14ac:dyDescent="0.25">
      <c r="A109" s="49" t="s">
        <v>70</v>
      </c>
      <c r="B109" s="8">
        <v>12</v>
      </c>
      <c r="C109" s="48">
        <f>B109/B111</f>
        <v>8.2191780821917804E-2</v>
      </c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x14ac:dyDescent="0.25">
      <c r="A110" s="49" t="s">
        <v>4</v>
      </c>
      <c r="B110" s="71">
        <v>9</v>
      </c>
      <c r="C110" s="72">
        <f>B110/B111</f>
        <v>6.1643835616438353E-2</v>
      </c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x14ac:dyDescent="0.25">
      <c r="A111" s="8" t="s">
        <v>10</v>
      </c>
      <c r="B111" s="8">
        <v>146</v>
      </c>
      <c r="C111" s="48">
        <f>B111/B111</f>
        <v>1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x14ac:dyDescent="0.25">
      <c r="A114" s="8" t="s">
        <v>117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x14ac:dyDescent="0.25">
      <c r="A115" s="8" t="s">
        <v>83</v>
      </c>
      <c r="B115" s="68" t="s">
        <v>22</v>
      </c>
      <c r="C115" s="68" t="s">
        <v>5</v>
      </c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x14ac:dyDescent="0.25">
      <c r="A116" s="49" t="s">
        <v>66</v>
      </c>
      <c r="B116" s="8">
        <v>14</v>
      </c>
      <c r="C116" s="48">
        <f>B116/B122</f>
        <v>9.5890410958904104E-2</v>
      </c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x14ac:dyDescent="0.25">
      <c r="A117" s="49" t="s">
        <v>67</v>
      </c>
      <c r="B117" s="8">
        <v>33</v>
      </c>
      <c r="C117" s="48">
        <f>B117/B122</f>
        <v>0.22602739726027396</v>
      </c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x14ac:dyDescent="0.25">
      <c r="A118" s="49" t="s">
        <v>68</v>
      </c>
      <c r="B118" s="8">
        <v>52</v>
      </c>
      <c r="C118" s="48">
        <f>B118/B122</f>
        <v>0.35616438356164382</v>
      </c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x14ac:dyDescent="0.25">
      <c r="A119" s="49" t="s">
        <v>69</v>
      </c>
      <c r="B119" s="8">
        <v>21</v>
      </c>
      <c r="C119" s="48">
        <f>B119/B122</f>
        <v>0.14383561643835616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x14ac:dyDescent="0.25">
      <c r="A120" s="49" t="s">
        <v>70</v>
      </c>
      <c r="B120" s="8">
        <v>16</v>
      </c>
      <c r="C120" s="48">
        <f>B120/B122</f>
        <v>0.1095890410958904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x14ac:dyDescent="0.25">
      <c r="A121" s="49" t="s">
        <v>4</v>
      </c>
      <c r="B121" s="71">
        <v>10</v>
      </c>
      <c r="C121" s="72">
        <f>B121/B122</f>
        <v>6.8493150684931503E-2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x14ac:dyDescent="0.25">
      <c r="A122" s="8" t="s">
        <v>10</v>
      </c>
      <c r="B122" s="8">
        <v>146</v>
      </c>
      <c r="C122" s="48">
        <f>B122/B122</f>
        <v>1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Title Page</vt:lpstr>
      <vt:lpstr>Preface</vt:lpstr>
      <vt:lpstr>Survey Questions</vt:lpstr>
      <vt:lpstr>Q1_Lvl-Agree</vt:lpstr>
      <vt:lpstr>Q2_Satisfied</vt:lpstr>
      <vt:lpstr>Q3_Contact</vt:lpstr>
      <vt:lpstr>Q4a-Satisfication</vt:lpstr>
      <vt:lpstr>Q4b-Methods</vt:lpstr>
      <vt:lpstr>Q5_Worry</vt:lpstr>
      <vt:lpstr>Q6_Response</vt:lpstr>
      <vt:lpstr>Q7_Stress</vt:lpstr>
      <vt:lpstr>Q8, 10-11 Sentment</vt:lpstr>
      <vt:lpstr>Q9 Anxiety</vt:lpstr>
      <vt:lpstr>Q12_Connect</vt:lpstr>
      <vt:lpstr>Q13-16 Demographics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Moniodis</dc:creator>
  <cp:lastModifiedBy>Paul Moniodis</cp:lastModifiedBy>
  <dcterms:created xsi:type="dcterms:W3CDTF">2020-07-08T20:22:53Z</dcterms:created>
  <dcterms:modified xsi:type="dcterms:W3CDTF">2020-07-09T15:41:16Z</dcterms:modified>
</cp:coreProperties>
</file>