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rovost\Alicia\IR Webpage\"/>
    </mc:Choice>
  </mc:AlternateContent>
  <xr:revisionPtr revIDLastSave="0" documentId="8_{2F9DB62F-70F2-430C-B4DB-67988A22332F}" xr6:coauthVersionLast="47" xr6:coauthVersionMax="47" xr10:uidLastSave="{00000000-0000-0000-0000-000000000000}"/>
  <bookViews>
    <workbookView xWindow="4695" yWindow="2265" windowWidth="21600" windowHeight="11235" xr2:uid="{00000000-000D-0000-FFFF-FFFF00000000}"/>
  </bookViews>
  <sheets>
    <sheet name="template" sheetId="2" r:id="rId1"/>
    <sheet name="Sheet1" sheetId="3" r:id="rId2"/>
  </sheets>
  <definedNames>
    <definedName name="Fall97CrHr">#REF!</definedName>
    <definedName name="Fall98crhr">#REF!</definedName>
    <definedName name="FY98CrHr">#REF!</definedName>
    <definedName name="Sp98CrHr">#REF!</definedName>
    <definedName name="Sum97CrHr">#REF!</definedName>
    <definedName name="Sum98CrH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2" l="1"/>
  <c r="N37" i="2"/>
  <c r="M40" i="2"/>
  <c r="N40" i="2" s="1"/>
  <c r="M39" i="2"/>
  <c r="M30" i="2"/>
  <c r="N52" i="2"/>
  <c r="D51" i="2" l="1"/>
  <c r="E51" i="2"/>
  <c r="F51" i="2"/>
  <c r="G51" i="2"/>
  <c r="H51" i="2"/>
  <c r="I51" i="2"/>
  <c r="J51" i="2"/>
  <c r="K51" i="2"/>
  <c r="L51" i="2"/>
  <c r="M51" i="2"/>
  <c r="C51" i="2"/>
  <c r="N53" i="2"/>
  <c r="N54" i="2"/>
  <c r="N56" i="2"/>
  <c r="N51" i="2" l="1"/>
  <c r="O56" i="2"/>
  <c r="B39" i="2" l="1"/>
  <c r="B24" i="2" l="1"/>
  <c r="I24" i="2" l="1"/>
  <c r="M28" i="2"/>
  <c r="N28" i="2" s="1"/>
  <c r="E24" i="2" l="1"/>
  <c r="J24" i="2"/>
  <c r="K24" i="2"/>
  <c r="H24" i="2"/>
  <c r="D24" i="2"/>
  <c r="C24" i="2"/>
  <c r="F24" i="2"/>
  <c r="M26" i="2"/>
  <c r="N26" i="2" s="1"/>
  <c r="L24" i="2"/>
  <c r="M24" i="2" s="1"/>
  <c r="N24" i="2" s="1"/>
  <c r="G24" i="2"/>
  <c r="B51" i="2"/>
  <c r="O53" i="2" l="1"/>
  <c r="O54" i="2"/>
  <c r="D39" i="2"/>
  <c r="E39" i="2"/>
  <c r="F39" i="2"/>
  <c r="G39" i="2"/>
  <c r="H39" i="2"/>
  <c r="C39" i="2"/>
  <c r="O52" i="2"/>
  <c r="N39" i="2" l="1"/>
  <c r="O51" i="2"/>
  <c r="B11" i="2"/>
  <c r="B18" i="2"/>
  <c r="N30" i="2"/>
  <c r="B9" i="2" l="1"/>
  <c r="M15" i="2" l="1"/>
  <c r="N15" i="2" s="1"/>
  <c r="M22" i="2"/>
  <c r="N22" i="2" s="1"/>
  <c r="D18" i="2" l="1"/>
  <c r="E18" i="2"/>
  <c r="J18" i="2"/>
  <c r="F11" i="2"/>
  <c r="D11" i="2"/>
  <c r="D9" i="2" s="1"/>
  <c r="H18" i="2"/>
  <c r="H11" i="2"/>
  <c r="H9" i="2" s="1"/>
  <c r="F18" i="2"/>
  <c r="I11" i="2"/>
  <c r="C18" i="2"/>
  <c r="K18" i="2"/>
  <c r="I18" i="2"/>
  <c r="C11" i="2"/>
  <c r="E11" i="2"/>
  <c r="E9" i="2" s="1"/>
  <c r="K11" i="2"/>
  <c r="M20" i="2"/>
  <c r="N20" i="2" s="1"/>
  <c r="L18" i="2"/>
  <c r="M18" i="2" s="1"/>
  <c r="N18" i="2" s="1"/>
  <c r="G18" i="2"/>
  <c r="J11" i="2"/>
  <c r="L11" i="2"/>
  <c r="M11" i="2" s="1"/>
  <c r="M13" i="2"/>
  <c r="N13" i="2" s="1"/>
  <c r="G11" i="2"/>
  <c r="G9" i="2" s="1"/>
  <c r="J9" i="2" l="1"/>
  <c r="K9" i="2"/>
  <c r="I9" i="2"/>
  <c r="C9" i="2"/>
  <c r="L9" i="2"/>
  <c r="N11" i="2"/>
  <c r="F9" i="2"/>
  <c r="M9" i="2" l="1"/>
  <c r="N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Moniodis</author>
  </authors>
  <commentList>
    <comment ref="C3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Paul Moniodis:</t>
        </r>
        <r>
          <rPr>
            <sz val="9"/>
            <color indexed="81"/>
            <rFont val="Tahoma"/>
            <family val="2"/>
          </rPr>
          <t xml:space="preserve">
Not applicable owing to COVID19 campus closures.</t>
        </r>
      </text>
    </comment>
    <comment ref="D3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Paul Moniodis:</t>
        </r>
        <r>
          <rPr>
            <sz val="9"/>
            <color indexed="81"/>
            <rFont val="Tahoma"/>
            <family val="2"/>
          </rPr>
          <t xml:space="preserve">
Not applicable owing to COVID19 campus closures.</t>
        </r>
      </text>
    </comment>
  </commentList>
</comments>
</file>

<file path=xl/sharedStrings.xml><?xml version="1.0" encoding="utf-8"?>
<sst xmlns="http://schemas.openxmlformats.org/spreadsheetml/2006/main" count="109" uniqueCount="47">
  <si>
    <t>UNIVERSITY SYSTEM OF MARYLAND</t>
  </si>
  <si>
    <t>ENROLLMENT PROJECTIONS</t>
  </si>
  <si>
    <t>Fall Student Data</t>
  </si>
  <si>
    <t>Actual</t>
  </si>
  <si>
    <t>Number</t>
  </si>
  <si>
    <t>Percent</t>
  </si>
  <si>
    <t>Headcount Total</t>
  </si>
  <si>
    <t>Undergraduate Total</t>
  </si>
  <si>
    <t xml:space="preserve"> Full-time</t>
  </si>
  <si>
    <t xml:space="preserve"> Part-time</t>
  </si>
  <si>
    <t xml:space="preserve"> FTDE or FTNE Students</t>
  </si>
  <si>
    <t>Est.</t>
  </si>
  <si>
    <t xml:space="preserve">Comments:  </t>
  </si>
  <si>
    <t xml:space="preserve">    </t>
  </si>
  <si>
    <t>Table</t>
  </si>
  <si>
    <t>Fall Headcount Projections</t>
  </si>
  <si>
    <t>Fiscal Year FTE Projections</t>
  </si>
  <si>
    <t xml:space="preserve"> U at Shady Grove FTE</t>
  </si>
  <si>
    <t xml:space="preserve"> Hagerstown FTE</t>
  </si>
  <si>
    <t>FALL SEMESTER</t>
  </si>
  <si>
    <t>FISCAL YEAR NEW ENROLLMENT TARGETS</t>
  </si>
  <si>
    <t>New First-time, Full-time UG</t>
  </si>
  <si>
    <t>New Transfer Students UG</t>
  </si>
  <si>
    <t xml:space="preserve">New Graduate Students </t>
  </si>
  <si>
    <t>New Other UG Students</t>
  </si>
  <si>
    <t>Fiscal Year New Enrollment Headcount Projections</t>
  </si>
  <si>
    <t>Northeast Maryland (formally HEAT)</t>
  </si>
  <si>
    <t>Towson University Northeast (TUNE)</t>
  </si>
  <si>
    <t>Southern Maryland FTE</t>
  </si>
  <si>
    <t>FISCAL YEAR Full-Time Equivalent (FTE)</t>
  </si>
  <si>
    <t xml:space="preserve"> Change From
 FY 2021 - FY 2031</t>
  </si>
  <si>
    <t xml:space="preserve"> Change From
 Fall 2020 - Fall 2030</t>
  </si>
  <si>
    <t xml:space="preserve">           </t>
  </si>
  <si>
    <t xml:space="preserve"> Total University FTE Students [AY]</t>
  </si>
  <si>
    <t>Subtotal FTE University Centers [FY]</t>
  </si>
  <si>
    <t xml:space="preserve"> Total New Students [AY]</t>
  </si>
  <si>
    <r>
      <t xml:space="preserve">USM:  </t>
    </r>
    <r>
      <rPr>
        <b/>
        <sz val="10"/>
        <color rgb="FFFF0000"/>
        <rFont val="Arial"/>
        <family val="2"/>
      </rPr>
      <t>University of Baltimore</t>
    </r>
  </si>
  <si>
    <t xml:space="preserve">Grad. Total </t>
  </si>
  <si>
    <t xml:space="preserve">First Prof. Total </t>
  </si>
  <si>
    <t>New First Professional</t>
  </si>
  <si>
    <t>USM:  University of Baltimore</t>
  </si>
  <si>
    <t xml:space="preserve"> U at Shady Grove [HC]</t>
  </si>
  <si>
    <t>-</t>
  </si>
  <si>
    <t>n/ap</t>
  </si>
  <si>
    <t>Completed by: Paul Moniodis</t>
  </si>
  <si>
    <t>Phone:  4108375270</t>
  </si>
  <si>
    <t>E-Mail: pmoniodis@ubalt.edu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</si>
</sst>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\ ;\(&quot;$&quot;#,##0\)"/>
  </numFmts>
  <fonts count="16" x14ac:knownFonts="1">
    <font>
      <sz val="10"/>
      <name val="Arial"/>
    </font>
    <font>
      <sz val="1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Border="0" applyProtection="0">
      <alignment vertical="top"/>
    </xf>
    <xf numFmtId="9" fontId="1" fillId="0" borderId="0" applyFont="0" applyFill="0" applyBorder="0" applyAlignment="0" applyProtection="0"/>
    <xf numFmtId="0" fontId="2" fillId="0" borderId="1" applyNumberFormat="0" applyFont="0" applyFill="0" applyAlignment="0" applyProtection="0"/>
  </cellStyleXfs>
  <cellXfs count="102">
    <xf numFmtId="0" fontId="0" fillId="0" borderId="0" xfId="0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7" fillId="0" borderId="0" xfId="0" quotePrefix="1" applyFont="1" applyAlignment="1">
      <alignment horizontal="left"/>
    </xf>
    <xf numFmtId="0" fontId="7" fillId="0" borderId="5" xfId="0" applyFont="1" applyBorder="1" applyAlignment="1">
      <alignment horizontal="centerContinuous"/>
    </xf>
    <xf numFmtId="0" fontId="0" fillId="0" borderId="5" xfId="0" applyBorder="1"/>
    <xf numFmtId="0" fontId="7" fillId="0" borderId="4" xfId="0" applyFont="1" applyBorder="1"/>
    <xf numFmtId="0" fontId="7" fillId="0" borderId="6" xfId="0" applyFont="1" applyBorder="1"/>
    <xf numFmtId="0" fontId="1" fillId="0" borderId="7" xfId="0" applyFont="1" applyBorder="1" applyAlignment="1">
      <alignment horizontal="right"/>
    </xf>
    <xf numFmtId="0" fontId="0" fillId="0" borderId="7" xfId="0" applyBorder="1" applyAlignment="1">
      <alignment horizontal="right"/>
    </xf>
    <xf numFmtId="3" fontId="1" fillId="2" borderId="8" xfId="1" applyNumberFormat="1" applyFill="1" applyBorder="1"/>
    <xf numFmtId="165" fontId="1" fillId="2" borderId="8" xfId="9" applyNumberFormat="1" applyFill="1" applyBorder="1"/>
    <xf numFmtId="0" fontId="7" fillId="0" borderId="0" xfId="0" applyFont="1"/>
    <xf numFmtId="3" fontId="0" fillId="0" borderId="0" xfId="0" applyNumberFormat="1"/>
    <xf numFmtId="164" fontId="0" fillId="0" borderId="0" xfId="0" applyNumberFormat="1"/>
    <xf numFmtId="165" fontId="1" fillId="2" borderId="8" xfId="1" applyNumberFormat="1" applyFill="1" applyBorder="1"/>
    <xf numFmtId="0" fontId="1" fillId="0" borderId="0" xfId="0" applyFont="1" applyAlignment="1">
      <alignment horizontal="left"/>
    </xf>
    <xf numFmtId="164" fontId="1" fillId="0" borderId="8" xfId="1" applyNumberFormat="1" applyFill="1" applyBorder="1"/>
    <xf numFmtId="164" fontId="1" fillId="0" borderId="0" xfId="1" applyNumberFormat="1" applyFill="1" applyBorder="1"/>
    <xf numFmtId="3" fontId="1" fillId="0" borderId="0" xfId="1" applyNumberFormat="1" applyFill="1" applyBorder="1"/>
    <xf numFmtId="2" fontId="1" fillId="0" borderId="0" xfId="1" applyNumberFormat="1" applyFill="1" applyBorder="1"/>
    <xf numFmtId="164" fontId="8" fillId="0" borderId="0" xfId="0" applyNumberFormat="1" applyFont="1"/>
    <xf numFmtId="0" fontId="7" fillId="0" borderId="7" xfId="0" applyFont="1" applyBorder="1" applyAlignment="1">
      <alignment horizontal="centerContinuous"/>
    </xf>
    <xf numFmtId="0" fontId="7" fillId="0" borderId="6" xfId="0" applyFont="1" applyBorder="1" applyAlignment="1">
      <alignment horizontal="right"/>
    </xf>
    <xf numFmtId="164" fontId="1" fillId="0" borderId="6" xfId="1" applyNumberFormat="1" applyFill="1" applyBorder="1"/>
    <xf numFmtId="3" fontId="1" fillId="2" borderId="6" xfId="1" applyNumberFormat="1" applyFill="1" applyBorder="1"/>
    <xf numFmtId="165" fontId="1" fillId="2" borderId="6" xfId="1" applyNumberFormat="1" applyFill="1" applyBorder="1"/>
    <xf numFmtId="3" fontId="1" fillId="2" borderId="0" xfId="1" applyNumberFormat="1" applyFill="1" applyBorder="1"/>
    <xf numFmtId="165" fontId="1" fillId="2" borderId="0" xfId="1" applyNumberFormat="1" applyFill="1" applyBorder="1"/>
    <xf numFmtId="165" fontId="0" fillId="2" borderId="9" xfId="0" applyNumberFormat="1" applyFill="1" applyBorder="1"/>
    <xf numFmtId="3" fontId="0" fillId="2" borderId="0" xfId="0" applyNumberFormat="1" applyFill="1"/>
    <xf numFmtId="3" fontId="0" fillId="0" borderId="5" xfId="0" applyNumberFormat="1" applyBorder="1"/>
    <xf numFmtId="3" fontId="1" fillId="0" borderId="5" xfId="1" applyNumberFormat="1" applyFill="1" applyBorder="1"/>
    <xf numFmtId="0" fontId="7" fillId="0" borderId="5" xfId="0" applyFont="1" applyBorder="1"/>
    <xf numFmtId="165" fontId="1" fillId="0" borderId="5" xfId="1" applyNumberFormat="1" applyFill="1" applyBorder="1"/>
    <xf numFmtId="165" fontId="1" fillId="0" borderId="0" xfId="1" applyNumberFormat="1" applyFill="1" applyBorder="1"/>
    <xf numFmtId="164" fontId="1" fillId="0" borderId="10" xfId="1" applyNumberFormat="1" applyFill="1" applyBorder="1"/>
    <xf numFmtId="164" fontId="1" fillId="0" borderId="11" xfId="1" applyNumberFormat="1" applyFill="1" applyBorder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5" xfId="0" applyFont="1" applyBorder="1" applyAlignment="1">
      <alignment horizontal="centerContinuous"/>
    </xf>
    <xf numFmtId="0" fontId="6" fillId="0" borderId="0" xfId="0" quotePrefix="1" applyFont="1" applyAlignment="1">
      <alignment horizontal="left"/>
    </xf>
    <xf numFmtId="0" fontId="7" fillId="0" borderId="12" xfId="0" applyFont="1" applyBorder="1"/>
    <xf numFmtId="0" fontId="7" fillId="0" borderId="13" xfId="0" applyFont="1" applyBorder="1"/>
    <xf numFmtId="0" fontId="6" fillId="0" borderId="7" xfId="0" applyFont="1" applyBorder="1"/>
    <xf numFmtId="3" fontId="1" fillId="0" borderId="14" xfId="8" applyNumberFormat="1" applyBorder="1">
      <alignment vertical="top"/>
    </xf>
    <xf numFmtId="0" fontId="7" fillId="0" borderId="15" xfId="0" applyFont="1" applyBorder="1" applyAlignment="1">
      <alignment horizontal="centerContinuous"/>
    </xf>
    <xf numFmtId="0" fontId="7" fillId="0" borderId="17" xfId="0" applyFont="1" applyBorder="1" applyAlignment="1">
      <alignment horizontal="centerContinuous"/>
    </xf>
    <xf numFmtId="0" fontId="7" fillId="0" borderId="18" xfId="0" quotePrefix="1" applyFont="1" applyBorder="1" applyAlignment="1">
      <alignment horizontal="left"/>
    </xf>
    <xf numFmtId="0" fontId="0" fillId="0" borderId="18" xfId="0" applyBorder="1"/>
    <xf numFmtId="0" fontId="7" fillId="0" borderId="18" xfId="0" applyFont="1" applyBorder="1" applyAlignment="1">
      <alignment horizontal="centerContinuous"/>
    </xf>
    <xf numFmtId="0" fontId="6" fillId="0" borderId="18" xfId="0" applyFont="1" applyBorder="1" applyAlignment="1">
      <alignment horizontal="centerContinuous"/>
    </xf>
    <xf numFmtId="0" fontId="0" fillId="0" borderId="18" xfId="0" applyBorder="1" applyAlignment="1">
      <alignment horizontal="centerContinuous"/>
    </xf>
    <xf numFmtId="0" fontId="7" fillId="0" borderId="20" xfId="0" applyFont="1" applyBorder="1" applyAlignment="1">
      <alignment horizontal="right"/>
    </xf>
    <xf numFmtId="0" fontId="1" fillId="0" borderId="18" xfId="0" applyFont="1" applyBorder="1" applyAlignment="1">
      <alignment horizontal="centerContinuous"/>
    </xf>
    <xf numFmtId="3" fontId="1" fillId="0" borderId="0" xfId="8" applyNumberFormat="1" applyBorder="1">
      <alignment vertical="top"/>
    </xf>
    <xf numFmtId="3" fontId="1" fillId="3" borderId="0" xfId="1" applyNumberFormat="1" applyFill="1" applyBorder="1"/>
    <xf numFmtId="164" fontId="1" fillId="3" borderId="8" xfId="1" applyNumberFormat="1" applyFill="1" applyBorder="1"/>
    <xf numFmtId="164" fontId="1" fillId="3" borderId="11" xfId="1" applyNumberFormat="1" applyFill="1" applyBorder="1"/>
    <xf numFmtId="164" fontId="1" fillId="3" borderId="10" xfId="1" applyNumberFormat="1" applyFill="1" applyBorder="1"/>
    <xf numFmtId="0" fontId="9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1" fillId="0" borderId="0" xfId="0" applyFont="1"/>
    <xf numFmtId="9" fontId="0" fillId="0" borderId="0" xfId="9" applyFont="1" applyFill="1" applyBorder="1"/>
    <xf numFmtId="9" fontId="1" fillId="0" borderId="0" xfId="9" applyFill="1" applyBorder="1"/>
    <xf numFmtId="0" fontId="11" fillId="0" borderId="0" xfId="0" applyFont="1"/>
    <xf numFmtId="0" fontId="12" fillId="0" borderId="0" xfId="0" applyFont="1"/>
    <xf numFmtId="0" fontId="11" fillId="0" borderId="16" xfId="0" applyFont="1" applyBorder="1"/>
    <xf numFmtId="164" fontId="1" fillId="0" borderId="21" xfId="1" applyNumberFormat="1" applyFill="1" applyBorder="1"/>
    <xf numFmtId="9" fontId="1" fillId="0" borderId="22" xfId="9" applyFill="1" applyBorder="1"/>
    <xf numFmtId="164" fontId="1" fillId="0" borderId="23" xfId="1" applyNumberFormat="1" applyFill="1" applyBorder="1"/>
    <xf numFmtId="9" fontId="1" fillId="0" borderId="24" xfId="9" applyFill="1" applyBorder="1"/>
    <xf numFmtId="0" fontId="0" fillId="4" borderId="0" xfId="0" applyFill="1"/>
    <xf numFmtId="3" fontId="0" fillId="4" borderId="0" xfId="0" applyNumberFormat="1" applyFill="1"/>
    <xf numFmtId="10" fontId="0" fillId="4" borderId="0" xfId="0" applyNumberFormat="1" applyFill="1"/>
    <xf numFmtId="1" fontId="0" fillId="0" borderId="0" xfId="0" applyNumberFormat="1"/>
    <xf numFmtId="0" fontId="0" fillId="0" borderId="0" xfId="0" applyAlignment="1">
      <alignment wrapText="1"/>
    </xf>
    <xf numFmtId="0" fontId="0" fillId="0" borderId="25" xfId="0" applyBorder="1"/>
    <xf numFmtId="0" fontId="0" fillId="4" borderId="25" xfId="0" applyFill="1" applyBorder="1"/>
    <xf numFmtId="0" fontId="13" fillId="0" borderId="0" xfId="0" applyFont="1"/>
    <xf numFmtId="0" fontId="0" fillId="0" borderId="26" xfId="0" applyBorder="1"/>
    <xf numFmtId="9" fontId="1" fillId="0" borderId="11" xfId="9" applyFill="1" applyBorder="1"/>
    <xf numFmtId="9" fontId="0" fillId="0" borderId="26" xfId="9" applyFont="1" applyFill="1" applyBorder="1"/>
    <xf numFmtId="9" fontId="1" fillId="0" borderId="6" xfId="9" applyFill="1" applyBorder="1"/>
    <xf numFmtId="0" fontId="6" fillId="0" borderId="20" xfId="0" applyFont="1" applyBorder="1" applyAlignment="1">
      <alignment horizontal="right"/>
    </xf>
    <xf numFmtId="164" fontId="1" fillId="0" borderId="10" xfId="1" applyNumberFormat="1" applyFill="1" applyBorder="1" applyAlignment="1">
      <alignment horizontal="right"/>
    </xf>
    <xf numFmtId="3" fontId="1" fillId="2" borderId="0" xfId="1" quotePrefix="1" applyNumberFormat="1" applyFill="1" applyBorder="1" applyAlignment="1">
      <alignment horizontal="right"/>
    </xf>
    <xf numFmtId="165" fontId="1" fillId="2" borderId="0" xfId="1" applyNumberFormat="1" applyFill="1" applyBorder="1" applyAlignment="1">
      <alignment horizontal="right"/>
    </xf>
    <xf numFmtId="3" fontId="1" fillId="2" borderId="18" xfId="1" applyNumberFormat="1" applyFill="1" applyBorder="1"/>
    <xf numFmtId="165" fontId="1" fillId="2" borderId="27" xfId="1" applyNumberFormat="1" applyFill="1" applyBorder="1"/>
    <xf numFmtId="165" fontId="1" fillId="0" borderId="11" xfId="9" applyNumberFormat="1" applyFill="1" applyBorder="1"/>
    <xf numFmtId="0" fontId="0" fillId="0" borderId="28" xfId="0" applyBorder="1" applyAlignment="1">
      <alignment horizontal="right"/>
    </xf>
    <xf numFmtId="164" fontId="1" fillId="0" borderId="8" xfId="1" applyNumberFormat="1" applyFont="1" applyFill="1" applyBorder="1"/>
    <xf numFmtId="0" fontId="6" fillId="0" borderId="0" xfId="0" applyFont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6" fillId="0" borderId="19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1" fillId="0" borderId="0" xfId="0" applyFont="1" applyAlignment="1">
      <alignment horizontal="center" wrapText="1"/>
    </xf>
  </cellXfs>
  <cellStyles count="11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Normal_Sept 24 2001" xfId="8" xr:uid="{00000000-0005-0000-0000-000008000000}"/>
    <cellStyle name="Percent" xfId="9" builtinId="5"/>
    <cellStyle name="Total" xfId="1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topLeftCell="A28" workbookViewId="0">
      <selection activeCell="C62" sqref="C62"/>
    </sheetView>
  </sheetViews>
  <sheetFormatPr defaultRowHeight="12.75" x14ac:dyDescent="0.2"/>
  <cols>
    <col min="1" max="1" width="37.28515625" bestFit="1" customWidth="1"/>
    <col min="2" max="12" width="8.85546875" customWidth="1"/>
    <col min="13" max="13" width="9.5703125" customWidth="1"/>
    <col min="14" max="14" width="9.28515625" customWidth="1"/>
  </cols>
  <sheetData>
    <row r="1" spans="1:14" x14ac:dyDescent="0.2">
      <c r="A1" s="95" t="s">
        <v>14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">
      <c r="A4" s="63" t="s">
        <v>36</v>
      </c>
      <c r="B4" s="2"/>
      <c r="C4" s="2"/>
      <c r="D4" s="2"/>
      <c r="E4" s="2"/>
      <c r="F4" s="62"/>
      <c r="G4" s="62"/>
      <c r="H4" s="2"/>
      <c r="I4" s="2"/>
      <c r="J4" s="2"/>
      <c r="K4" s="2"/>
      <c r="L4" s="2"/>
      <c r="M4" s="2"/>
      <c r="N4" s="2"/>
    </row>
    <row r="5" spans="1:14" ht="13.5" thickBot="1" x14ac:dyDescent="0.25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4"/>
      <c r="N5" s="4"/>
    </row>
    <row r="6" spans="1:14" x14ac:dyDescent="0.2">
      <c r="A6" s="100" t="s">
        <v>19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ht="27" customHeight="1" x14ac:dyDescent="0.2">
      <c r="A7" s="43" t="s">
        <v>2</v>
      </c>
      <c r="B7" s="55" t="s">
        <v>3</v>
      </c>
      <c r="C7" s="6"/>
      <c r="D7" s="42" t="s">
        <v>15</v>
      </c>
      <c r="E7" s="48"/>
      <c r="F7" s="48"/>
      <c r="G7" s="48"/>
      <c r="H7" s="48"/>
      <c r="I7" s="48"/>
      <c r="J7" s="48"/>
      <c r="K7" s="48"/>
      <c r="L7" s="49"/>
      <c r="M7" s="96" t="s">
        <v>31</v>
      </c>
      <c r="N7" s="96"/>
    </row>
    <row r="8" spans="1:14" x14ac:dyDescent="0.2">
      <c r="A8" s="7"/>
      <c r="B8" s="8">
        <v>2020</v>
      </c>
      <c r="C8" s="8">
        <v>2021</v>
      </c>
      <c r="D8" s="8">
        <v>2022</v>
      </c>
      <c r="E8" s="9">
        <v>2023</v>
      </c>
      <c r="F8" s="8">
        <v>2024</v>
      </c>
      <c r="G8" s="9">
        <v>2025</v>
      </c>
      <c r="H8" s="8">
        <v>2026</v>
      </c>
      <c r="I8" s="9">
        <v>2027</v>
      </c>
      <c r="J8" s="8">
        <v>2028</v>
      </c>
      <c r="K8" s="8">
        <v>2029</v>
      </c>
      <c r="L8" s="8">
        <v>2030</v>
      </c>
      <c r="M8" s="10" t="s">
        <v>4</v>
      </c>
      <c r="N8" s="11" t="s">
        <v>5</v>
      </c>
    </row>
    <row r="9" spans="1:14" x14ac:dyDescent="0.2">
      <c r="A9" s="5" t="s">
        <v>6</v>
      </c>
      <c r="B9" s="12">
        <f>B11+B18+B24</f>
        <v>4169</v>
      </c>
      <c r="C9" s="12">
        <f t="shared" ref="C9:L9" si="0">C11+C18+C24</f>
        <v>4079</v>
      </c>
      <c r="D9" s="12">
        <f t="shared" si="0"/>
        <v>4029</v>
      </c>
      <c r="E9" s="12">
        <f t="shared" si="0"/>
        <v>4003</v>
      </c>
      <c r="F9" s="12">
        <f t="shared" si="0"/>
        <v>4035</v>
      </c>
      <c r="G9" s="12">
        <f t="shared" si="0"/>
        <v>4070</v>
      </c>
      <c r="H9" s="12">
        <f t="shared" si="0"/>
        <v>4105</v>
      </c>
      <c r="I9" s="12">
        <f t="shared" si="0"/>
        <v>4130</v>
      </c>
      <c r="J9" s="12">
        <f t="shared" si="0"/>
        <v>4170</v>
      </c>
      <c r="K9" s="12">
        <f t="shared" si="0"/>
        <v>4185</v>
      </c>
      <c r="L9" s="12">
        <f t="shared" si="0"/>
        <v>4200</v>
      </c>
      <c r="M9" s="12">
        <f>L9-B9</f>
        <v>31</v>
      </c>
      <c r="N9" s="13">
        <f>M9/B9</f>
        <v>7.4358359318781484E-3</v>
      </c>
    </row>
    <row r="10" spans="1:14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/>
    </row>
    <row r="11" spans="1:14" x14ac:dyDescent="0.2">
      <c r="A11" s="5" t="s">
        <v>7</v>
      </c>
      <c r="B11" s="12">
        <f t="shared" ref="B11:L11" si="1">B13+B15</f>
        <v>1899</v>
      </c>
      <c r="C11" s="12">
        <f>C13+C15</f>
        <v>1825</v>
      </c>
      <c r="D11" s="12">
        <f t="shared" si="1"/>
        <v>1815</v>
      </c>
      <c r="E11" s="12">
        <f t="shared" si="1"/>
        <v>1808</v>
      </c>
      <c r="F11" s="12">
        <f t="shared" si="1"/>
        <v>1810</v>
      </c>
      <c r="G11" s="12">
        <f t="shared" si="1"/>
        <v>1815</v>
      </c>
      <c r="H11" s="12">
        <f t="shared" si="1"/>
        <v>1820</v>
      </c>
      <c r="I11" s="12">
        <f t="shared" si="1"/>
        <v>1825</v>
      </c>
      <c r="J11" s="12">
        <f t="shared" si="1"/>
        <v>1835</v>
      </c>
      <c r="K11" s="12">
        <f t="shared" si="1"/>
        <v>1840</v>
      </c>
      <c r="L11" s="12">
        <f t="shared" si="1"/>
        <v>1850</v>
      </c>
      <c r="M11" s="12">
        <f>L11-B11</f>
        <v>-49</v>
      </c>
      <c r="N11" s="17">
        <f>M11/B11</f>
        <v>-2.5803054239073198E-2</v>
      </c>
    </row>
    <row r="12" spans="1:14" x14ac:dyDescent="0.2">
      <c r="A12" s="18"/>
      <c r="B12" s="6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5"/>
      <c r="N12" s="16"/>
    </row>
    <row r="13" spans="1:14" x14ac:dyDescent="0.2">
      <c r="A13" s="14" t="s">
        <v>8</v>
      </c>
      <c r="B13" s="19">
        <v>1050</v>
      </c>
      <c r="C13" s="19">
        <v>1009.0837282780411</v>
      </c>
      <c r="D13" s="19">
        <v>1003.5545023696683</v>
      </c>
      <c r="E13" s="19">
        <v>999.6840442338073</v>
      </c>
      <c r="F13" s="19">
        <v>1000.7898894154819</v>
      </c>
      <c r="G13" s="19">
        <v>1003.5545023696683</v>
      </c>
      <c r="H13" s="19">
        <v>1006.3191153238547</v>
      </c>
      <c r="I13" s="19">
        <v>1009.0837282780411</v>
      </c>
      <c r="J13" s="19">
        <v>1014.612954186414</v>
      </c>
      <c r="K13" s="19">
        <v>1017.3775671406004</v>
      </c>
      <c r="L13" s="19">
        <v>1022.9067930489732</v>
      </c>
      <c r="M13" s="12">
        <f>L13-B13</f>
        <v>-27.093206951026787</v>
      </c>
      <c r="N13" s="17">
        <f>M13/B13</f>
        <v>-2.5803054239073132E-2</v>
      </c>
    </row>
    <row r="14" spans="1:14" x14ac:dyDescent="0.2">
      <c r="A14" s="18"/>
      <c r="B14" s="66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1"/>
      <c r="N14" s="20"/>
    </row>
    <row r="15" spans="1:14" x14ac:dyDescent="0.2">
      <c r="A15" s="14" t="s">
        <v>9</v>
      </c>
      <c r="B15" s="19">
        <v>849</v>
      </c>
      <c r="C15" s="19">
        <v>815.91627172195888</v>
      </c>
      <c r="D15" s="19">
        <v>811.44549763033172</v>
      </c>
      <c r="E15" s="19">
        <v>808.3159557661927</v>
      </c>
      <c r="F15" s="19">
        <v>809.21011058451813</v>
      </c>
      <c r="G15" s="19">
        <v>811.44549763033172</v>
      </c>
      <c r="H15" s="19">
        <v>813.6808846761453</v>
      </c>
      <c r="I15" s="19">
        <v>815.91627172195888</v>
      </c>
      <c r="J15" s="19">
        <v>820.38704581358604</v>
      </c>
      <c r="K15" s="19">
        <v>822.62243285939962</v>
      </c>
      <c r="L15" s="19">
        <v>827.09320695102679</v>
      </c>
      <c r="M15" s="12">
        <f>L15-B15</f>
        <v>-21.906793048973213</v>
      </c>
      <c r="N15" s="17">
        <f>M15/B15</f>
        <v>-2.5803054239073277E-2</v>
      </c>
    </row>
    <row r="16" spans="1:14" x14ac:dyDescent="0.2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0"/>
    </row>
    <row r="17" spans="1:14" x14ac:dyDescent="0.2">
      <c r="A17" s="18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0"/>
    </row>
    <row r="18" spans="1:14" x14ac:dyDescent="0.2">
      <c r="A18" s="43" t="s">
        <v>37</v>
      </c>
      <c r="B18" s="12">
        <f t="shared" ref="B18:L18" si="2">B20+B22</f>
        <v>1523</v>
      </c>
      <c r="C18" s="12">
        <f>C20+C22</f>
        <v>1485</v>
      </c>
      <c r="D18" s="12">
        <f t="shared" si="2"/>
        <v>1377</v>
      </c>
      <c r="E18" s="12">
        <f t="shared" si="2"/>
        <v>1339</v>
      </c>
      <c r="F18" s="12">
        <f t="shared" si="2"/>
        <v>1355</v>
      </c>
      <c r="G18" s="12">
        <f t="shared" si="2"/>
        <v>1375</v>
      </c>
      <c r="H18" s="12">
        <f t="shared" si="2"/>
        <v>1400</v>
      </c>
      <c r="I18" s="12">
        <f t="shared" si="2"/>
        <v>1410.0000000000002</v>
      </c>
      <c r="J18" s="12">
        <f t="shared" si="2"/>
        <v>1435</v>
      </c>
      <c r="K18" s="12">
        <f t="shared" si="2"/>
        <v>1445</v>
      </c>
      <c r="L18" s="12">
        <f t="shared" si="2"/>
        <v>1450.0000000000002</v>
      </c>
      <c r="M18" s="12">
        <f>L18-B18</f>
        <v>-72.999999999999773</v>
      </c>
      <c r="N18" s="17">
        <f>M18/B18</f>
        <v>-4.7931713722915152E-2</v>
      </c>
    </row>
    <row r="19" spans="1:14" x14ac:dyDescent="0.2">
      <c r="A19" s="5"/>
      <c r="B19" s="6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5"/>
      <c r="N19" s="16"/>
    </row>
    <row r="20" spans="1:14" x14ac:dyDescent="0.2">
      <c r="A20" s="14" t="s">
        <v>8</v>
      </c>
      <c r="B20" s="19">
        <v>347</v>
      </c>
      <c r="C20" s="19">
        <v>338.34208798424163</v>
      </c>
      <c r="D20" s="19">
        <v>313.73539067629679</v>
      </c>
      <c r="E20" s="19">
        <v>305.07747866053842</v>
      </c>
      <c r="F20" s="19">
        <v>308.72291529875247</v>
      </c>
      <c r="G20" s="19">
        <v>313.27971109652003</v>
      </c>
      <c r="H20" s="19">
        <v>318.97570584372949</v>
      </c>
      <c r="I20" s="19">
        <v>321.25410374261327</v>
      </c>
      <c r="J20" s="19">
        <v>326.95009848982272</v>
      </c>
      <c r="K20" s="19">
        <v>329.2284963887065</v>
      </c>
      <c r="L20" s="19">
        <v>330.36769533814839</v>
      </c>
      <c r="M20" s="12">
        <f>L20-B20</f>
        <v>-16.632304661851606</v>
      </c>
      <c r="N20" s="17">
        <f>M20/B20</f>
        <v>-4.7931713722915291E-2</v>
      </c>
    </row>
    <row r="21" spans="1:14" x14ac:dyDescent="0.2">
      <c r="A21" s="14"/>
      <c r="B21" s="66"/>
      <c r="M21" s="15"/>
    </row>
    <row r="22" spans="1:14" x14ac:dyDescent="0.2">
      <c r="A22" s="14" t="s">
        <v>9</v>
      </c>
      <c r="B22" s="19">
        <v>1176</v>
      </c>
      <c r="C22" s="19">
        <v>1146.6579120157585</v>
      </c>
      <c r="D22" s="19">
        <v>1063.2646093237033</v>
      </c>
      <c r="E22" s="19">
        <v>1033.9225213394616</v>
      </c>
      <c r="F22" s="19">
        <v>1046.2770847012475</v>
      </c>
      <c r="G22" s="19">
        <v>1061.72028890348</v>
      </c>
      <c r="H22" s="19">
        <v>1081.0242941562706</v>
      </c>
      <c r="I22" s="19">
        <v>1088.7458962573869</v>
      </c>
      <c r="J22" s="19">
        <v>1108.0499015101773</v>
      </c>
      <c r="K22" s="19">
        <v>1115.7715036112936</v>
      </c>
      <c r="L22" s="19">
        <v>1119.6323046618518</v>
      </c>
      <c r="M22" s="12">
        <f>L22-B22</f>
        <v>-56.367695338148224</v>
      </c>
      <c r="N22" s="17">
        <f>M22/B22</f>
        <v>-4.7931713722915159E-2</v>
      </c>
    </row>
    <row r="23" spans="1:14" x14ac:dyDescent="0.2">
      <c r="B23" s="22"/>
      <c r="C23" s="23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x14ac:dyDescent="0.2">
      <c r="A24" s="43" t="s">
        <v>38</v>
      </c>
      <c r="B24" s="12">
        <f t="shared" ref="B24:L24" si="3">B26+B28</f>
        <v>747</v>
      </c>
      <c r="C24" s="12">
        <f>C26+C28</f>
        <v>769</v>
      </c>
      <c r="D24" s="12">
        <f t="shared" si="3"/>
        <v>837</v>
      </c>
      <c r="E24" s="12">
        <f t="shared" si="3"/>
        <v>856</v>
      </c>
      <c r="F24" s="12">
        <f t="shared" si="3"/>
        <v>870</v>
      </c>
      <c r="G24" s="12">
        <f t="shared" si="3"/>
        <v>880</v>
      </c>
      <c r="H24" s="12">
        <f t="shared" si="3"/>
        <v>885</v>
      </c>
      <c r="I24" s="12">
        <f t="shared" si="3"/>
        <v>895</v>
      </c>
      <c r="J24" s="12">
        <f t="shared" si="3"/>
        <v>900</v>
      </c>
      <c r="K24" s="12">
        <f t="shared" si="3"/>
        <v>900</v>
      </c>
      <c r="L24" s="12">
        <f t="shared" si="3"/>
        <v>900</v>
      </c>
      <c r="M24" s="12">
        <f>L24-B24</f>
        <v>153</v>
      </c>
      <c r="N24" s="17">
        <f>M24/B24</f>
        <v>0.20481927710843373</v>
      </c>
    </row>
    <row r="25" spans="1:14" x14ac:dyDescent="0.2">
      <c r="A25" s="5"/>
      <c r="B25" s="6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5"/>
      <c r="N25" s="16"/>
    </row>
    <row r="26" spans="1:14" x14ac:dyDescent="0.2">
      <c r="A26" s="14" t="s">
        <v>8</v>
      </c>
      <c r="B26" s="19">
        <v>702</v>
      </c>
      <c r="C26" s="19">
        <v>722.67469879518069</v>
      </c>
      <c r="D26" s="19">
        <v>786.57831325301208</v>
      </c>
      <c r="E26" s="19">
        <v>804.43373493975901</v>
      </c>
      <c r="F26" s="19">
        <v>817.59036144578317</v>
      </c>
      <c r="G26" s="19">
        <v>826.98795180722891</v>
      </c>
      <c r="H26" s="19">
        <v>831.68674698795178</v>
      </c>
      <c r="I26" s="19">
        <v>841.08433734939763</v>
      </c>
      <c r="J26" s="19">
        <v>845.7831325301205</v>
      </c>
      <c r="K26" s="19">
        <v>845.7831325301205</v>
      </c>
      <c r="L26" s="19">
        <v>845.7831325301205</v>
      </c>
      <c r="M26" s="12">
        <f>L26-B26</f>
        <v>143.7831325301205</v>
      </c>
      <c r="N26" s="17">
        <f>M26/B26</f>
        <v>0.20481927710843376</v>
      </c>
    </row>
    <row r="27" spans="1:14" x14ac:dyDescent="0.2">
      <c r="A27" s="14"/>
      <c r="B27" s="66"/>
      <c r="M27" s="15"/>
    </row>
    <row r="28" spans="1:14" x14ac:dyDescent="0.2">
      <c r="A28" s="14" t="s">
        <v>9</v>
      </c>
      <c r="B28" s="19">
        <v>45</v>
      </c>
      <c r="C28" s="19">
        <v>46.325301204819276</v>
      </c>
      <c r="D28" s="19">
        <v>50.421686746987952</v>
      </c>
      <c r="E28" s="19">
        <v>51.566265060240966</v>
      </c>
      <c r="F28" s="19">
        <v>52.409638554216869</v>
      </c>
      <c r="G28" s="19">
        <v>53.012048192771083</v>
      </c>
      <c r="H28" s="19">
        <v>53.313253012048193</v>
      </c>
      <c r="I28" s="19">
        <v>53.915662650602407</v>
      </c>
      <c r="J28" s="19">
        <v>54.216867469879517</v>
      </c>
      <c r="K28" s="19">
        <v>54.216867469879517</v>
      </c>
      <c r="L28" s="19">
        <v>54.216867469879517</v>
      </c>
      <c r="M28" s="12">
        <f>L28-B28</f>
        <v>9.2168674698795172</v>
      </c>
      <c r="N28" s="17">
        <f>M28/B28</f>
        <v>0.20481927710843373</v>
      </c>
    </row>
    <row r="29" spans="1:14" x14ac:dyDescent="0.2">
      <c r="A29" s="35"/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6"/>
    </row>
    <row r="30" spans="1:14" x14ac:dyDescent="0.2">
      <c r="A30" s="5" t="s">
        <v>10</v>
      </c>
      <c r="B30" s="19">
        <v>1017</v>
      </c>
      <c r="C30" s="19" t="s">
        <v>43</v>
      </c>
      <c r="D30" s="19" t="s">
        <v>43</v>
      </c>
      <c r="E30" s="19">
        <v>1041</v>
      </c>
      <c r="F30" s="19">
        <v>1049</v>
      </c>
      <c r="G30" s="19">
        <v>1058</v>
      </c>
      <c r="H30" s="19">
        <v>1067</v>
      </c>
      <c r="I30" s="19">
        <v>1074</v>
      </c>
      <c r="J30" s="19">
        <v>1084</v>
      </c>
      <c r="K30" s="19">
        <v>1088</v>
      </c>
      <c r="L30" s="19">
        <v>1092</v>
      </c>
      <c r="M30" s="32">
        <f>L30-B30</f>
        <v>75</v>
      </c>
      <c r="N30" s="31">
        <f>M30/B30</f>
        <v>7.3746312684365781E-2</v>
      </c>
    </row>
    <row r="31" spans="1:14" x14ac:dyDescent="0.2">
      <c r="A31" s="14"/>
      <c r="B31" s="20"/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7" x14ac:dyDescent="0.2">
      <c r="A33" s="99" t="s">
        <v>29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</row>
    <row r="34" spans="1:17" x14ac:dyDescent="0.2">
      <c r="A34" s="50"/>
      <c r="B34" s="51"/>
      <c r="C34" s="52"/>
      <c r="D34" s="53"/>
      <c r="E34" s="52"/>
      <c r="F34" s="52"/>
      <c r="G34" s="52"/>
      <c r="H34" s="52"/>
      <c r="I34" s="52"/>
      <c r="J34" s="52"/>
      <c r="K34" s="52"/>
      <c r="L34" s="52"/>
      <c r="M34" s="56"/>
      <c r="N34" s="54"/>
    </row>
    <row r="35" spans="1:17" ht="27" customHeight="1" x14ac:dyDescent="0.2">
      <c r="A35" s="14"/>
      <c r="B35" s="55" t="s">
        <v>3</v>
      </c>
      <c r="C35" s="55" t="s">
        <v>11</v>
      </c>
      <c r="D35" s="24"/>
      <c r="E35" s="42" t="s">
        <v>16</v>
      </c>
      <c r="F35" s="6"/>
      <c r="G35" s="6"/>
      <c r="H35" s="6"/>
      <c r="I35" s="6"/>
      <c r="J35" s="6"/>
      <c r="K35" s="6"/>
      <c r="L35" s="6"/>
      <c r="M35" s="96" t="s">
        <v>30</v>
      </c>
      <c r="N35" s="96"/>
    </row>
    <row r="36" spans="1:17" x14ac:dyDescent="0.2">
      <c r="A36" s="97" t="s">
        <v>33</v>
      </c>
      <c r="B36" s="44">
        <v>2020</v>
      </c>
      <c r="C36" s="44">
        <v>2021</v>
      </c>
      <c r="D36" s="8">
        <v>2022</v>
      </c>
      <c r="E36" s="9">
        <v>2023</v>
      </c>
      <c r="F36" s="8">
        <v>2024</v>
      </c>
      <c r="G36" s="9">
        <v>2025</v>
      </c>
      <c r="H36" s="8">
        <v>2026</v>
      </c>
      <c r="I36" s="9">
        <v>2027</v>
      </c>
      <c r="J36" s="8">
        <v>2028</v>
      </c>
      <c r="K36" s="25">
        <v>2029</v>
      </c>
      <c r="L36" s="25">
        <v>2030</v>
      </c>
      <c r="M36" s="10" t="s">
        <v>4</v>
      </c>
      <c r="N36" s="11" t="s">
        <v>5</v>
      </c>
    </row>
    <row r="37" spans="1:17" x14ac:dyDescent="0.2">
      <c r="A37" s="98"/>
      <c r="B37" s="47">
        <v>2931</v>
      </c>
      <c r="C37" s="47">
        <v>2695</v>
      </c>
      <c r="D37" s="26">
        <v>2708.3241252302028</v>
      </c>
      <c r="E37" s="26">
        <v>2726.4042357274402</v>
      </c>
      <c r="F37" s="26">
        <v>2748.0297250039739</v>
      </c>
      <c r="G37" s="26">
        <v>2763.3333333333335</v>
      </c>
      <c r="H37" s="26">
        <v>2781.8192656175488</v>
      </c>
      <c r="I37" s="26">
        <v>2781.8192656175502</v>
      </c>
      <c r="J37" s="26">
        <v>2815</v>
      </c>
      <c r="K37" s="26">
        <v>2835</v>
      </c>
      <c r="L37" s="26">
        <v>2835</v>
      </c>
      <c r="M37" s="27">
        <f>L37-C37</f>
        <v>140</v>
      </c>
      <c r="N37" s="28">
        <f>M37/C37</f>
        <v>5.1948051948051951E-2</v>
      </c>
    </row>
    <row r="38" spans="1:17" x14ac:dyDescent="0.2">
      <c r="A38" s="40"/>
      <c r="B38" s="57"/>
      <c r="C38" s="57"/>
      <c r="D38" s="20"/>
      <c r="E38" s="20"/>
      <c r="F38" s="20"/>
      <c r="G38" s="20"/>
      <c r="H38" s="20"/>
      <c r="I38" s="20"/>
      <c r="J38" s="20"/>
      <c r="K38" s="20"/>
      <c r="L38" s="20"/>
      <c r="M38" s="21"/>
      <c r="N38" s="37"/>
      <c r="Q38" s="64" t="s">
        <v>32</v>
      </c>
    </row>
    <row r="39" spans="1:17" x14ac:dyDescent="0.2">
      <c r="A39" s="41" t="s">
        <v>34</v>
      </c>
      <c r="B39" s="29">
        <f t="shared" ref="B39" si="4">SUM(B40:B44)</f>
        <v>57</v>
      </c>
      <c r="C39" s="29">
        <f t="shared" ref="C39:H39" si="5">SUM(C40:C44)</f>
        <v>55</v>
      </c>
      <c r="D39" s="29">
        <f t="shared" si="5"/>
        <v>54</v>
      </c>
      <c r="E39" s="29">
        <f t="shared" si="5"/>
        <v>56</v>
      </c>
      <c r="F39" s="29">
        <f t="shared" si="5"/>
        <v>58</v>
      </c>
      <c r="G39" s="29">
        <f t="shared" si="5"/>
        <v>59</v>
      </c>
      <c r="H39" s="29">
        <f t="shared" si="5"/>
        <v>60</v>
      </c>
      <c r="I39" s="58"/>
      <c r="J39" s="58"/>
      <c r="K39" s="58"/>
      <c r="L39" s="58"/>
      <c r="M39" s="27">
        <f>SUM(M40:M44)</f>
        <v>5</v>
      </c>
      <c r="N39" s="28">
        <f>M39/C39</f>
        <v>9.0909090909090912E-2</v>
      </c>
    </row>
    <row r="40" spans="1:17" x14ac:dyDescent="0.2">
      <c r="A40" s="40" t="s">
        <v>17</v>
      </c>
      <c r="B40" s="19">
        <v>57</v>
      </c>
      <c r="C40" s="19">
        <v>55</v>
      </c>
      <c r="D40" s="19">
        <v>54</v>
      </c>
      <c r="E40" s="19">
        <v>56</v>
      </c>
      <c r="F40" s="19">
        <v>58</v>
      </c>
      <c r="G40" s="19">
        <v>59</v>
      </c>
      <c r="H40" s="19">
        <v>60</v>
      </c>
      <c r="I40" s="59"/>
      <c r="J40" s="59"/>
      <c r="K40" s="59"/>
      <c r="L40" s="59"/>
      <c r="M40" s="39">
        <f>H40-C40</f>
        <v>5</v>
      </c>
      <c r="N40" s="92">
        <f>M40/C40</f>
        <v>9.0909090909090912E-2</v>
      </c>
    </row>
    <row r="41" spans="1:17" x14ac:dyDescent="0.2">
      <c r="A41" s="40" t="s">
        <v>18</v>
      </c>
      <c r="B41" s="39"/>
      <c r="C41" s="39"/>
      <c r="D41" s="39"/>
      <c r="E41" s="39"/>
      <c r="F41" s="39"/>
      <c r="G41" s="39"/>
      <c r="H41" s="39"/>
      <c r="I41" s="60"/>
      <c r="J41" s="60"/>
      <c r="K41" s="60"/>
      <c r="L41" s="60"/>
      <c r="M41" s="39"/>
      <c r="N41" s="39"/>
    </row>
    <row r="42" spans="1:17" x14ac:dyDescent="0.2">
      <c r="A42" s="40" t="s">
        <v>28</v>
      </c>
      <c r="B42" s="39"/>
      <c r="C42" s="39"/>
      <c r="D42" s="39"/>
      <c r="E42" s="39"/>
      <c r="F42" s="39"/>
      <c r="G42" s="39"/>
      <c r="H42" s="39"/>
      <c r="I42" s="60"/>
      <c r="J42" s="60"/>
      <c r="K42" s="60"/>
      <c r="L42" s="60"/>
      <c r="M42" s="39"/>
      <c r="N42" s="39"/>
    </row>
    <row r="43" spans="1:17" x14ac:dyDescent="0.2">
      <c r="A43" s="40" t="s">
        <v>26</v>
      </c>
      <c r="B43" s="39"/>
      <c r="C43" s="39"/>
      <c r="D43" s="39"/>
      <c r="E43" s="39"/>
      <c r="F43" s="39"/>
      <c r="G43" s="39"/>
      <c r="H43" s="39"/>
      <c r="I43" s="60"/>
      <c r="J43" s="60"/>
      <c r="K43" s="60"/>
      <c r="L43" s="60"/>
      <c r="M43" s="39"/>
      <c r="N43" s="39"/>
    </row>
    <row r="44" spans="1:17" x14ac:dyDescent="0.2">
      <c r="A44" s="40" t="s">
        <v>27</v>
      </c>
      <c r="B44" s="38"/>
      <c r="C44" s="38"/>
      <c r="D44" s="38"/>
      <c r="E44" s="38"/>
      <c r="F44" s="38"/>
      <c r="G44" s="38"/>
      <c r="H44" s="38"/>
      <c r="I44" s="61"/>
      <c r="J44" s="61"/>
      <c r="K44" s="61"/>
      <c r="L44" s="61"/>
      <c r="M44" s="38"/>
      <c r="N44" s="38"/>
    </row>
    <row r="45" spans="1:17" x14ac:dyDescent="0.2">
      <c r="A45" s="4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37"/>
    </row>
    <row r="46" spans="1:17" x14ac:dyDescent="0.2">
      <c r="A46" s="14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1"/>
      <c r="N46" s="37"/>
    </row>
    <row r="47" spans="1:17" x14ac:dyDescent="0.2">
      <c r="A47" s="99" t="s">
        <v>20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</row>
    <row r="48" spans="1:17" x14ac:dyDescent="0.2">
      <c r="A48" s="5"/>
      <c r="B48" s="51"/>
      <c r="C48" s="52"/>
      <c r="D48" s="53"/>
      <c r="E48" s="52"/>
      <c r="F48" s="52"/>
      <c r="G48" s="52"/>
      <c r="H48" s="52"/>
      <c r="I48" s="52"/>
      <c r="J48" s="52"/>
      <c r="K48" s="52"/>
      <c r="L48" s="52"/>
      <c r="M48" s="56"/>
      <c r="N48" s="54"/>
    </row>
    <row r="49" spans="1:15" ht="25.5" customHeight="1" x14ac:dyDescent="0.2">
      <c r="A49" s="14"/>
      <c r="B49" s="86" t="s">
        <v>3</v>
      </c>
      <c r="C49" s="55" t="s">
        <v>11</v>
      </c>
      <c r="D49" s="42" t="s">
        <v>25</v>
      </c>
      <c r="E49" s="6"/>
      <c r="F49" s="6"/>
      <c r="G49" s="6"/>
      <c r="H49" s="6"/>
      <c r="I49" s="6"/>
      <c r="J49" s="6"/>
      <c r="K49" s="6"/>
      <c r="L49" s="6"/>
      <c r="M49" s="96" t="s">
        <v>30</v>
      </c>
      <c r="N49" s="96"/>
    </row>
    <row r="50" spans="1:15" x14ac:dyDescent="0.2">
      <c r="A50" s="45"/>
      <c r="B50" s="44">
        <v>2020</v>
      </c>
      <c r="C50" s="44">
        <v>2021</v>
      </c>
      <c r="D50" s="8">
        <v>2022</v>
      </c>
      <c r="E50" s="9">
        <v>2023</v>
      </c>
      <c r="F50" s="8">
        <v>2024</v>
      </c>
      <c r="G50" s="9">
        <v>2025</v>
      </c>
      <c r="H50" s="8">
        <v>2026</v>
      </c>
      <c r="I50" s="9">
        <v>2027</v>
      </c>
      <c r="J50" s="8">
        <v>2028</v>
      </c>
      <c r="K50" s="25">
        <v>2029</v>
      </c>
      <c r="L50" s="25">
        <v>2030</v>
      </c>
      <c r="M50" s="25">
        <v>2031</v>
      </c>
      <c r="N50" s="10" t="s">
        <v>4</v>
      </c>
      <c r="O50" s="93" t="s">
        <v>5</v>
      </c>
    </row>
    <row r="51" spans="1:15" x14ac:dyDescent="0.2">
      <c r="A51" s="46" t="s">
        <v>35</v>
      </c>
      <c r="B51" s="29">
        <f>SUM(B52:B55)</f>
        <v>1285</v>
      </c>
      <c r="C51" s="29">
        <f>SUM(C52:C56)</f>
        <v>1565</v>
      </c>
      <c r="D51" s="29">
        <f t="shared" ref="D51:M51" si="6">SUM(D52:D56)</f>
        <v>1630</v>
      </c>
      <c r="E51" s="29">
        <f t="shared" si="6"/>
        <v>1650</v>
      </c>
      <c r="F51" s="29">
        <f t="shared" si="6"/>
        <v>1667</v>
      </c>
      <c r="G51" s="29">
        <f t="shared" si="6"/>
        <v>1690</v>
      </c>
      <c r="H51" s="29">
        <f t="shared" si="6"/>
        <v>1703</v>
      </c>
      <c r="I51" s="29">
        <f t="shared" si="6"/>
        <v>1726</v>
      </c>
      <c r="J51" s="29">
        <f t="shared" si="6"/>
        <v>1739</v>
      </c>
      <c r="K51" s="29">
        <f t="shared" si="6"/>
        <v>1757</v>
      </c>
      <c r="L51" s="29">
        <f t="shared" si="6"/>
        <v>1770</v>
      </c>
      <c r="M51" s="29">
        <f t="shared" si="6"/>
        <v>1770</v>
      </c>
      <c r="N51" s="90">
        <f>SUM(N52:N55)</f>
        <v>155</v>
      </c>
      <c r="O51" s="91">
        <f t="shared" ref="O51:O56" si="7">N51/B51</f>
        <v>0.12062256809338522</v>
      </c>
    </row>
    <row r="52" spans="1:15" x14ac:dyDescent="0.2">
      <c r="A52" s="40" t="s">
        <v>23</v>
      </c>
      <c r="B52" s="19">
        <v>602</v>
      </c>
      <c r="C52" s="39">
        <v>577</v>
      </c>
      <c r="D52" s="39">
        <v>587</v>
      </c>
      <c r="E52" s="39">
        <v>595</v>
      </c>
      <c r="F52" s="39">
        <v>600</v>
      </c>
      <c r="G52" s="39">
        <v>610</v>
      </c>
      <c r="H52" s="39">
        <v>618</v>
      </c>
      <c r="I52" s="39">
        <v>626</v>
      </c>
      <c r="J52" s="39">
        <v>634</v>
      </c>
      <c r="K52" s="39">
        <v>642</v>
      </c>
      <c r="L52" s="39">
        <v>650</v>
      </c>
      <c r="M52" s="39">
        <v>650</v>
      </c>
      <c r="N52" s="29">
        <f>M52-B52</f>
        <v>48</v>
      </c>
      <c r="O52" s="30">
        <f t="shared" si="7"/>
        <v>7.9734219269102985E-2</v>
      </c>
    </row>
    <row r="53" spans="1:15" x14ac:dyDescent="0.2">
      <c r="A53" s="40" t="s">
        <v>21</v>
      </c>
      <c r="B53" s="39">
        <v>44</v>
      </c>
      <c r="C53" s="94">
        <v>50</v>
      </c>
      <c r="D53" s="19">
        <v>98</v>
      </c>
      <c r="E53" s="19">
        <v>103</v>
      </c>
      <c r="F53" s="19">
        <v>108</v>
      </c>
      <c r="G53" s="19">
        <v>115</v>
      </c>
      <c r="H53" s="19">
        <v>115</v>
      </c>
      <c r="I53" s="19">
        <v>120</v>
      </c>
      <c r="J53" s="19">
        <v>120</v>
      </c>
      <c r="K53" s="19">
        <v>125</v>
      </c>
      <c r="L53" s="19">
        <v>125</v>
      </c>
      <c r="M53" s="19">
        <v>125</v>
      </c>
      <c r="N53" s="29">
        <f>M53-B53</f>
        <v>81</v>
      </c>
      <c r="O53" s="30">
        <f t="shared" si="7"/>
        <v>1.8409090909090908</v>
      </c>
    </row>
    <row r="54" spans="1:15" x14ac:dyDescent="0.2">
      <c r="A54" s="40" t="s">
        <v>22</v>
      </c>
      <c r="B54" s="39">
        <v>639</v>
      </c>
      <c r="C54" s="38">
        <v>661</v>
      </c>
      <c r="D54" s="38">
        <v>655</v>
      </c>
      <c r="E54" s="38">
        <v>657</v>
      </c>
      <c r="F54" s="38">
        <v>659</v>
      </c>
      <c r="G54" s="38">
        <v>660</v>
      </c>
      <c r="H54" s="38">
        <v>660</v>
      </c>
      <c r="I54" s="38">
        <v>665</v>
      </c>
      <c r="J54" s="38">
        <v>665</v>
      </c>
      <c r="K54" s="38">
        <v>665</v>
      </c>
      <c r="L54" s="38">
        <v>665</v>
      </c>
      <c r="M54" s="38">
        <v>665</v>
      </c>
      <c r="N54" s="29">
        <f>M54-B54</f>
        <v>26</v>
      </c>
      <c r="O54" s="30">
        <f t="shared" si="7"/>
        <v>4.0688575899843503E-2</v>
      </c>
    </row>
    <row r="55" spans="1:15" x14ac:dyDescent="0.2">
      <c r="A55" s="40" t="s">
        <v>24</v>
      </c>
      <c r="B55" s="87" t="s">
        <v>42</v>
      </c>
      <c r="C55" s="87" t="s">
        <v>42</v>
      </c>
      <c r="D55" s="87" t="s">
        <v>42</v>
      </c>
      <c r="E55" s="87" t="s">
        <v>42</v>
      </c>
      <c r="F55" s="87" t="s">
        <v>42</v>
      </c>
      <c r="G55" s="87" t="s">
        <v>42</v>
      </c>
      <c r="H55" s="87" t="s">
        <v>42</v>
      </c>
      <c r="I55" s="87" t="s">
        <v>42</v>
      </c>
      <c r="J55" s="87" t="s">
        <v>42</v>
      </c>
      <c r="K55" s="87" t="s">
        <v>42</v>
      </c>
      <c r="L55" s="87" t="s">
        <v>42</v>
      </c>
      <c r="M55" s="87" t="s">
        <v>42</v>
      </c>
      <c r="N55" s="88" t="s">
        <v>42</v>
      </c>
      <c r="O55" s="89" t="s">
        <v>42</v>
      </c>
    </row>
    <row r="56" spans="1:15" x14ac:dyDescent="0.2">
      <c r="A56" s="40" t="s">
        <v>39</v>
      </c>
      <c r="B56" s="38">
        <v>266</v>
      </c>
      <c r="C56" s="38">
        <v>277</v>
      </c>
      <c r="D56" s="38">
        <v>290</v>
      </c>
      <c r="E56" s="38">
        <v>295</v>
      </c>
      <c r="F56" s="38">
        <v>300</v>
      </c>
      <c r="G56" s="38">
        <v>305</v>
      </c>
      <c r="H56" s="38">
        <v>310</v>
      </c>
      <c r="I56" s="38">
        <v>315</v>
      </c>
      <c r="J56" s="38">
        <v>320</v>
      </c>
      <c r="K56" s="38">
        <v>325</v>
      </c>
      <c r="L56" s="38">
        <v>330</v>
      </c>
      <c r="M56" s="38">
        <v>330</v>
      </c>
      <c r="N56" s="29">
        <f>M56-B56</f>
        <v>64</v>
      </c>
      <c r="O56" s="30">
        <f t="shared" si="7"/>
        <v>0.24060150375939848</v>
      </c>
    </row>
    <row r="61" spans="1:15" x14ac:dyDescent="0.2">
      <c r="A61" t="s">
        <v>12</v>
      </c>
    </row>
    <row r="62" spans="1:15" x14ac:dyDescent="0.2">
      <c r="A62" t="s">
        <v>13</v>
      </c>
    </row>
    <row r="63" spans="1:15" x14ac:dyDescent="0.2">
      <c r="A63" t="s">
        <v>44</v>
      </c>
    </row>
    <row r="64" spans="1:15" x14ac:dyDescent="0.2">
      <c r="A64" t="s">
        <v>45</v>
      </c>
    </row>
    <row r="65" spans="1:1" x14ac:dyDescent="0.2">
      <c r="A65" t="s">
        <v>46</v>
      </c>
    </row>
  </sheetData>
  <mergeCells count="8">
    <mergeCell ref="A1:N1"/>
    <mergeCell ref="M7:N7"/>
    <mergeCell ref="M35:N35"/>
    <mergeCell ref="M49:N49"/>
    <mergeCell ref="A36:A37"/>
    <mergeCell ref="A33:N33"/>
    <mergeCell ref="A47:N47"/>
    <mergeCell ref="A6:N6"/>
  </mergeCells>
  <phoneticPr fontId="5" type="noConversion"/>
  <printOptions horizontalCentered="1"/>
  <pageMargins left="0.17" right="0.17" top="0.5" bottom="0.5" header="0.5" footer="0.5"/>
  <pageSetup scale="61" orientation="landscape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4"/>
  <sheetViews>
    <sheetView workbookViewId="0">
      <selection sqref="A1:XFD1048576"/>
    </sheetView>
  </sheetViews>
  <sheetFormatPr defaultRowHeight="12.75" x14ac:dyDescent="0.2"/>
  <cols>
    <col min="1" max="1" width="37.7109375" bestFit="1" customWidth="1"/>
    <col min="14" max="14" width="10.42578125" customWidth="1"/>
  </cols>
  <sheetData>
    <row r="1" spans="1:14" ht="15" x14ac:dyDescent="0.25">
      <c r="A1" s="67" t="s">
        <v>14</v>
      </c>
    </row>
    <row r="2" spans="1:14" ht="15" x14ac:dyDescent="0.25">
      <c r="A2" s="67" t="s">
        <v>0</v>
      </c>
    </row>
    <row r="3" spans="1:14" ht="15" x14ac:dyDescent="0.25">
      <c r="A3" s="67" t="s">
        <v>1</v>
      </c>
    </row>
    <row r="4" spans="1:14" ht="15" x14ac:dyDescent="0.25">
      <c r="A4" s="67" t="s">
        <v>40</v>
      </c>
    </row>
    <row r="6" spans="1:14" ht="15" x14ac:dyDescent="0.25">
      <c r="A6" s="67" t="s">
        <v>19</v>
      </c>
    </row>
    <row r="7" spans="1:14" ht="15" x14ac:dyDescent="0.25">
      <c r="A7" t="s">
        <v>2</v>
      </c>
      <c r="B7" t="s">
        <v>3</v>
      </c>
      <c r="C7" s="7"/>
      <c r="D7" s="7" t="s">
        <v>15</v>
      </c>
      <c r="E7" s="7"/>
      <c r="F7" s="7"/>
      <c r="G7" s="7"/>
      <c r="H7" s="7"/>
      <c r="I7" s="7"/>
      <c r="J7" s="7"/>
      <c r="K7" s="7"/>
      <c r="L7" s="7"/>
      <c r="M7" s="101" t="s">
        <v>31</v>
      </c>
      <c r="N7" s="101"/>
    </row>
    <row r="8" spans="1:14" ht="15" x14ac:dyDescent="0.25">
      <c r="B8" s="68">
        <v>2020</v>
      </c>
      <c r="C8" s="68">
        <v>2021</v>
      </c>
      <c r="D8" s="68">
        <v>2022</v>
      </c>
      <c r="E8" s="68">
        <v>2023</v>
      </c>
      <c r="F8" s="68">
        <v>2024</v>
      </c>
      <c r="G8" s="68">
        <v>2025</v>
      </c>
      <c r="H8" s="68">
        <v>2026</v>
      </c>
      <c r="I8" s="68">
        <v>2027</v>
      </c>
      <c r="J8" s="68">
        <v>2028</v>
      </c>
      <c r="K8" s="68">
        <v>2029</v>
      </c>
      <c r="L8" s="68">
        <v>2030</v>
      </c>
      <c r="M8" s="69" t="s">
        <v>4</v>
      </c>
      <c r="N8" s="69" t="s">
        <v>5</v>
      </c>
    </row>
    <row r="9" spans="1:14" ht="15" x14ac:dyDescent="0.25">
      <c r="A9" s="67" t="s">
        <v>6</v>
      </c>
      <c r="B9" s="33">
        <v>4169</v>
      </c>
      <c r="C9" s="7">
        <v>4079</v>
      </c>
      <c r="D9" s="7">
        <v>4029</v>
      </c>
      <c r="E9" s="7">
        <v>4003</v>
      </c>
      <c r="F9" s="7">
        <v>4035</v>
      </c>
      <c r="G9" s="7">
        <v>4070</v>
      </c>
      <c r="H9" s="7">
        <v>4105</v>
      </c>
      <c r="I9" s="7">
        <v>4130</v>
      </c>
      <c r="J9" s="7">
        <v>4170</v>
      </c>
      <c r="K9" s="7">
        <v>4185</v>
      </c>
      <c r="L9" s="7">
        <v>4200</v>
      </c>
      <c r="M9" s="70">
        <v>31</v>
      </c>
      <c r="N9" s="71">
        <v>7.4358359318781484E-3</v>
      </c>
    </row>
    <row r="10" spans="1:14" ht="15" x14ac:dyDescent="0.25">
      <c r="A10" s="67" t="s">
        <v>7</v>
      </c>
      <c r="B10" s="15">
        <v>1899</v>
      </c>
      <c r="C10">
        <v>1825</v>
      </c>
      <c r="D10">
        <v>1815</v>
      </c>
      <c r="E10">
        <v>1808</v>
      </c>
      <c r="F10">
        <v>1810</v>
      </c>
      <c r="G10">
        <v>1815</v>
      </c>
      <c r="H10">
        <v>1820</v>
      </c>
      <c r="I10">
        <v>1825</v>
      </c>
      <c r="J10">
        <v>1835</v>
      </c>
      <c r="K10">
        <v>1840</v>
      </c>
      <c r="L10">
        <v>1850</v>
      </c>
      <c r="M10" s="72">
        <v>-49</v>
      </c>
      <c r="N10" s="73">
        <v>-2.5803054239073198E-2</v>
      </c>
    </row>
    <row r="11" spans="1:14" ht="15" x14ac:dyDescent="0.25">
      <c r="A11" s="67" t="s">
        <v>37</v>
      </c>
      <c r="B11" s="15">
        <v>1523</v>
      </c>
      <c r="C11">
        <v>1485</v>
      </c>
      <c r="D11">
        <v>1377</v>
      </c>
      <c r="E11">
        <v>1339</v>
      </c>
      <c r="F11">
        <v>1355</v>
      </c>
      <c r="G11">
        <v>1375</v>
      </c>
      <c r="H11">
        <v>1400</v>
      </c>
      <c r="I11">
        <v>1410</v>
      </c>
      <c r="J11">
        <v>1435</v>
      </c>
      <c r="K11">
        <v>1445</v>
      </c>
      <c r="L11">
        <v>1450</v>
      </c>
      <c r="M11" s="72">
        <v>-73</v>
      </c>
      <c r="N11" s="73">
        <v>-4.7931713722915298E-2</v>
      </c>
    </row>
    <row r="12" spans="1:14" ht="15" x14ac:dyDescent="0.25">
      <c r="A12" s="67" t="s">
        <v>38</v>
      </c>
      <c r="B12">
        <v>747</v>
      </c>
      <c r="C12">
        <v>769</v>
      </c>
      <c r="D12" s="20">
        <v>837</v>
      </c>
      <c r="E12" s="20">
        <v>856</v>
      </c>
      <c r="F12" s="20">
        <v>870</v>
      </c>
      <c r="G12" s="20">
        <v>880</v>
      </c>
      <c r="H12" s="20">
        <v>885</v>
      </c>
      <c r="I12" s="20">
        <v>895</v>
      </c>
      <c r="J12" s="20">
        <v>900</v>
      </c>
      <c r="K12">
        <v>900</v>
      </c>
      <c r="L12">
        <v>900</v>
      </c>
      <c r="M12" s="72">
        <v>153</v>
      </c>
      <c r="N12" s="73">
        <v>0.20481927710843373</v>
      </c>
    </row>
    <row r="13" spans="1:14" hidden="1" x14ac:dyDescent="0.2">
      <c r="A13" s="74" t="s">
        <v>10</v>
      </c>
      <c r="B13" s="15">
        <v>1017</v>
      </c>
      <c r="M13" s="75">
        <v>-1017</v>
      </c>
      <c r="N13" s="76">
        <v>-1</v>
      </c>
    </row>
    <row r="14" spans="1:14" x14ac:dyDescent="0.2">
      <c r="D14" s="20"/>
      <c r="E14" s="20"/>
      <c r="F14" s="20"/>
      <c r="G14" s="20"/>
      <c r="H14" s="20"/>
      <c r="I14" s="20"/>
      <c r="J14" s="20"/>
    </row>
    <row r="15" spans="1:14" x14ac:dyDescent="0.2">
      <c r="J15" s="16"/>
      <c r="K15" s="16"/>
      <c r="L15" s="16"/>
    </row>
    <row r="16" spans="1:14" ht="15" x14ac:dyDescent="0.25">
      <c r="A16" s="67" t="s">
        <v>29</v>
      </c>
      <c r="C16" s="77">
        <v>2695</v>
      </c>
      <c r="D16" s="77">
        <v>2708.3241252302028</v>
      </c>
      <c r="E16" s="77">
        <v>2726.4042357274402</v>
      </c>
      <c r="F16" s="77">
        <v>2748.0297250039739</v>
      </c>
      <c r="G16" s="77">
        <v>2763.3333333333335</v>
      </c>
      <c r="H16" s="77">
        <v>2781.8192656175488</v>
      </c>
      <c r="I16" s="77">
        <v>2781.8192656175502</v>
      </c>
      <c r="J16" s="77">
        <v>2815</v>
      </c>
      <c r="K16" s="15">
        <v>2835</v>
      </c>
      <c r="L16" s="15">
        <v>2835</v>
      </c>
    </row>
    <row r="18" spans="1:15" ht="51" x14ac:dyDescent="0.2">
      <c r="B18" t="s">
        <v>3</v>
      </c>
      <c r="C18" t="s">
        <v>11</v>
      </c>
      <c r="E18" t="s">
        <v>16</v>
      </c>
      <c r="N18" s="78" t="s">
        <v>30</v>
      </c>
    </row>
    <row r="19" spans="1:15" x14ac:dyDescent="0.2">
      <c r="A19" t="s">
        <v>33</v>
      </c>
      <c r="B19">
        <v>2020</v>
      </c>
      <c r="C19">
        <v>2021</v>
      </c>
      <c r="D19">
        <v>2022</v>
      </c>
      <c r="E19">
        <v>2023</v>
      </c>
      <c r="F19">
        <v>2024</v>
      </c>
      <c r="G19" s="79">
        <v>2025</v>
      </c>
      <c r="H19">
        <v>2026</v>
      </c>
      <c r="I19">
        <v>2027</v>
      </c>
      <c r="J19">
        <v>2028</v>
      </c>
      <c r="K19">
        <v>2029</v>
      </c>
      <c r="L19">
        <v>2030</v>
      </c>
      <c r="M19">
        <v>2031</v>
      </c>
      <c r="N19" t="s">
        <v>4</v>
      </c>
      <c r="O19" t="s">
        <v>5</v>
      </c>
    </row>
    <row r="20" spans="1:15" x14ac:dyDescent="0.2">
      <c r="A20" s="74"/>
      <c r="B20" s="75"/>
      <c r="C20" s="74"/>
      <c r="D20" s="74"/>
      <c r="E20" s="74"/>
      <c r="F20" s="74"/>
      <c r="G20" s="80"/>
      <c r="H20" s="74"/>
      <c r="I20" s="74"/>
      <c r="J20" s="74"/>
      <c r="K20" s="74"/>
      <c r="L20" s="74"/>
      <c r="M20" s="74"/>
      <c r="N20" s="74">
        <v>0</v>
      </c>
      <c r="O20" s="74" t="e">
        <v>#DIV/0!</v>
      </c>
    </row>
    <row r="21" spans="1:15" x14ac:dyDescent="0.2">
      <c r="G21" s="79"/>
    </row>
    <row r="22" spans="1:15" x14ac:dyDescent="0.2">
      <c r="A22" t="s">
        <v>34</v>
      </c>
      <c r="G22" s="79"/>
      <c r="N22">
        <v>0</v>
      </c>
    </row>
    <row r="23" spans="1:15" x14ac:dyDescent="0.2">
      <c r="A23" t="s">
        <v>41</v>
      </c>
      <c r="B23">
        <v>90</v>
      </c>
      <c r="C23">
        <v>92</v>
      </c>
      <c r="D23">
        <v>94</v>
      </c>
      <c r="E23">
        <v>96</v>
      </c>
      <c r="F23">
        <v>98</v>
      </c>
      <c r="G23" s="79">
        <v>100</v>
      </c>
      <c r="N23">
        <v>0</v>
      </c>
    </row>
    <row r="25" spans="1:15" x14ac:dyDescent="0.2">
      <c r="A25" t="s">
        <v>20</v>
      </c>
    </row>
    <row r="27" spans="1:15" ht="51" x14ac:dyDescent="0.2">
      <c r="B27" t="s">
        <v>11</v>
      </c>
      <c r="D27" t="s">
        <v>25</v>
      </c>
      <c r="M27" s="78" t="s">
        <v>30</v>
      </c>
    </row>
    <row r="28" spans="1:15" ht="15" x14ac:dyDescent="0.25">
      <c r="B28" s="81">
        <v>2021</v>
      </c>
      <c r="C28" s="81">
        <v>2022</v>
      </c>
      <c r="D28" s="81">
        <v>2023</v>
      </c>
      <c r="E28" s="81">
        <v>2024</v>
      </c>
      <c r="F28" s="81">
        <v>2025</v>
      </c>
      <c r="G28" s="81">
        <v>2026</v>
      </c>
      <c r="H28" s="81">
        <v>2027</v>
      </c>
      <c r="I28" s="81">
        <v>2028</v>
      </c>
      <c r="J28" s="81">
        <v>2029</v>
      </c>
      <c r="K28" s="81">
        <v>2030</v>
      </c>
      <c r="L28" s="81">
        <v>2031</v>
      </c>
      <c r="M28" s="81" t="s">
        <v>4</v>
      </c>
      <c r="N28" s="81" t="s">
        <v>5</v>
      </c>
    </row>
    <row r="29" spans="1:15" x14ac:dyDescent="0.2">
      <c r="A29" t="s">
        <v>35</v>
      </c>
      <c r="B29" s="39">
        <v>1565</v>
      </c>
      <c r="C29" s="39">
        <v>1630</v>
      </c>
      <c r="D29" s="39">
        <v>1650</v>
      </c>
      <c r="E29" s="39">
        <v>1667</v>
      </c>
      <c r="F29" s="39">
        <v>1690</v>
      </c>
      <c r="G29" s="39">
        <v>1703</v>
      </c>
      <c r="H29" s="39">
        <v>1726</v>
      </c>
      <c r="I29" s="39">
        <v>1739</v>
      </c>
      <c r="J29" s="39">
        <v>1757</v>
      </c>
      <c r="K29" s="39">
        <v>1770</v>
      </c>
      <c r="L29" s="39">
        <v>1770</v>
      </c>
      <c r="M29" s="82">
        <v>205</v>
      </c>
      <c r="N29" s="83">
        <v>0.13099041533546327</v>
      </c>
    </row>
    <row r="30" spans="1:15" x14ac:dyDescent="0.2">
      <c r="A30" t="s">
        <v>21</v>
      </c>
      <c r="B30" s="39">
        <v>50</v>
      </c>
      <c r="C30" s="39">
        <v>98</v>
      </c>
      <c r="D30" s="39">
        <v>103</v>
      </c>
      <c r="E30" s="39">
        <v>108</v>
      </c>
      <c r="F30" s="39">
        <v>115</v>
      </c>
      <c r="G30" s="39">
        <v>115</v>
      </c>
      <c r="H30" s="39">
        <v>120</v>
      </c>
      <c r="I30" s="39">
        <v>120</v>
      </c>
      <c r="J30" s="39">
        <v>125</v>
      </c>
      <c r="K30" s="39">
        <v>125</v>
      </c>
      <c r="L30" s="39">
        <v>125</v>
      </c>
      <c r="M30" s="82">
        <v>75</v>
      </c>
      <c r="N30" s="83">
        <v>2.5</v>
      </c>
    </row>
    <row r="31" spans="1:15" x14ac:dyDescent="0.2">
      <c r="A31" t="s">
        <v>22</v>
      </c>
      <c r="B31" s="82">
        <v>577</v>
      </c>
      <c r="C31" s="82">
        <v>587</v>
      </c>
      <c r="D31" s="82">
        <v>595</v>
      </c>
      <c r="E31" s="82">
        <v>600</v>
      </c>
      <c r="F31" s="82">
        <v>610</v>
      </c>
      <c r="G31" s="82">
        <v>618</v>
      </c>
      <c r="H31" s="82">
        <v>626</v>
      </c>
      <c r="I31" s="82">
        <v>634</v>
      </c>
      <c r="J31" s="82">
        <v>642</v>
      </c>
      <c r="K31" s="82">
        <v>650</v>
      </c>
      <c r="L31" s="82">
        <v>650</v>
      </c>
      <c r="M31" s="82">
        <v>73</v>
      </c>
      <c r="N31" s="84">
        <v>1.1265164644714039</v>
      </c>
    </row>
    <row r="32" spans="1:15" x14ac:dyDescent="0.2">
      <c r="A32" t="s">
        <v>24</v>
      </c>
      <c r="B32" s="82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4">
        <v>0</v>
      </c>
    </row>
    <row r="33" spans="1:14" x14ac:dyDescent="0.2">
      <c r="A33" t="s">
        <v>23</v>
      </c>
      <c r="B33" s="82">
        <v>661</v>
      </c>
      <c r="C33" s="82">
        <v>655</v>
      </c>
      <c r="D33" s="82">
        <v>657</v>
      </c>
      <c r="E33" s="82">
        <v>659</v>
      </c>
      <c r="F33" s="82">
        <v>660</v>
      </c>
      <c r="G33" s="82">
        <v>660</v>
      </c>
      <c r="H33" s="82">
        <v>665</v>
      </c>
      <c r="I33" s="82">
        <v>665</v>
      </c>
      <c r="J33" s="82">
        <v>665</v>
      </c>
      <c r="K33" s="82">
        <v>665</v>
      </c>
      <c r="L33" s="82">
        <v>665</v>
      </c>
      <c r="M33" s="82">
        <v>4</v>
      </c>
      <c r="N33" s="84">
        <v>1.0060514372163389</v>
      </c>
    </row>
    <row r="34" spans="1:14" x14ac:dyDescent="0.2">
      <c r="A34" t="s">
        <v>39</v>
      </c>
      <c r="B34" s="26">
        <v>277</v>
      </c>
      <c r="C34" s="26">
        <v>290</v>
      </c>
      <c r="D34" s="26">
        <v>295</v>
      </c>
      <c r="E34" s="26">
        <v>300</v>
      </c>
      <c r="F34" s="26">
        <v>305</v>
      </c>
      <c r="G34" s="26">
        <v>310</v>
      </c>
      <c r="H34" s="26">
        <v>315</v>
      </c>
      <c r="I34" s="26">
        <v>320</v>
      </c>
      <c r="J34" s="26">
        <v>325</v>
      </c>
      <c r="K34" s="26">
        <v>330</v>
      </c>
      <c r="L34" s="26">
        <v>330</v>
      </c>
      <c r="M34" s="26">
        <v>53</v>
      </c>
      <c r="N34" s="85">
        <v>1.1913357400722022</v>
      </c>
    </row>
  </sheetData>
  <mergeCells count="1">
    <mergeCell ref="M7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Sheet1</vt:lpstr>
    </vt:vector>
  </TitlesOfParts>
  <Company>University System of Maryland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Passmore</dc:creator>
  <cp:lastModifiedBy>Alicia Campbell</cp:lastModifiedBy>
  <cp:lastPrinted>2008-12-22T19:31:57Z</cp:lastPrinted>
  <dcterms:created xsi:type="dcterms:W3CDTF">2008-06-06T13:02:32Z</dcterms:created>
  <dcterms:modified xsi:type="dcterms:W3CDTF">2024-11-05T15:19:31Z</dcterms:modified>
</cp:coreProperties>
</file>