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R:\Provost\Alicia\IR Webpage\"/>
    </mc:Choice>
  </mc:AlternateContent>
  <xr:revisionPtr revIDLastSave="0" documentId="8_{C23E4670-CB92-4735-BE1E-5242BC58CAB6}" xr6:coauthVersionLast="47" xr6:coauthVersionMax="47" xr10:uidLastSave="{00000000-0000-0000-0000-000000000000}"/>
  <bookViews>
    <workbookView xWindow="4350" yWindow="1920" windowWidth="21600" windowHeight="11235" xr2:uid="{00000000-000D-0000-FFFF-FFFF00000000}"/>
  </bookViews>
  <sheets>
    <sheet name="Ubalt EnrlProj 2023-32" sheetId="1" r:id="rId1"/>
  </sheets>
  <definedNames>
    <definedName name="Fall97CrHr" localSheetId="0">#REF!</definedName>
    <definedName name="Fall97CrHr">#REF!</definedName>
    <definedName name="Fall98crhr" localSheetId="0">#REF!</definedName>
    <definedName name="Fall98crhr">#REF!</definedName>
    <definedName name="FY98CrHr" localSheetId="0">#REF!</definedName>
    <definedName name="FY98CrHr">#REF!</definedName>
    <definedName name="Sp98CrHr" localSheetId="0">#REF!</definedName>
    <definedName name="Sp98CrHr">#REF!</definedName>
    <definedName name="Sum97CrHr" localSheetId="0">#REF!</definedName>
    <definedName name="Sum97CrHr">#REF!</definedName>
    <definedName name="Sum98CrHr" localSheetId="0">#REF!</definedName>
    <definedName name="Sum98CrHr">#REF!</definedName>
    <definedName name="template3">#REF!</definedName>
    <definedName name="template3paul">#REF!</definedName>
    <definedName name="template3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G51" i="1"/>
  <c r="H51" i="1"/>
  <c r="I51" i="1"/>
  <c r="J51" i="1"/>
  <c r="K51" i="1"/>
  <c r="L51" i="1"/>
  <c r="B51" i="1"/>
  <c r="G39" i="1" l="1"/>
  <c r="F39" i="1"/>
  <c r="E39" i="1"/>
  <c r="D39" i="1"/>
  <c r="C39" i="1"/>
  <c r="B39" i="1"/>
  <c r="O39" i="1"/>
  <c r="O51" i="1" l="1"/>
  <c r="M53" i="1" l="1"/>
  <c r="M52" i="1"/>
  <c r="M54" i="1"/>
  <c r="M55" i="1"/>
  <c r="N53" i="1"/>
  <c r="M51" i="1" l="1"/>
  <c r="N51" i="1" s="1"/>
  <c r="B23" i="1"/>
  <c r="B17" i="1"/>
  <c r="B11" i="1"/>
  <c r="B9" i="1" l="1"/>
  <c r="N54" i="1"/>
  <c r="M44" i="1"/>
  <c r="N44" i="1" s="1"/>
  <c r="M43" i="1"/>
  <c r="N43" i="1" s="1"/>
  <c r="M42" i="1"/>
  <c r="N42" i="1" s="1"/>
  <c r="M41" i="1"/>
  <c r="N41" i="1" s="1"/>
  <c r="M40" i="1"/>
  <c r="N40" i="1" s="1"/>
  <c r="M37" i="1"/>
  <c r="N37" i="1" s="1"/>
  <c r="N30" i="1"/>
  <c r="M30" i="1"/>
  <c r="N29" i="1"/>
  <c r="M29" i="1"/>
  <c r="N27" i="1"/>
  <c r="M27" i="1"/>
  <c r="N25" i="1"/>
  <c r="M25" i="1"/>
  <c r="K23" i="1"/>
  <c r="K9" i="1" s="1"/>
  <c r="V11" i="1" s="1"/>
  <c r="J23" i="1"/>
  <c r="I23" i="1"/>
  <c r="H23" i="1"/>
  <c r="H9" i="1" s="1"/>
  <c r="S11" i="1" s="1"/>
  <c r="G23" i="1"/>
  <c r="G9" i="1" s="1"/>
  <c r="R11" i="1" s="1"/>
  <c r="F23" i="1"/>
  <c r="E23" i="1"/>
  <c r="D23" i="1"/>
  <c r="C23" i="1"/>
  <c r="C9" i="1" s="1"/>
  <c r="N23" i="1"/>
  <c r="N21" i="1"/>
  <c r="M21" i="1"/>
  <c r="N19" i="1"/>
  <c r="M19" i="1"/>
  <c r="N17" i="1"/>
  <c r="M17" i="1"/>
  <c r="N15" i="1"/>
  <c r="M15" i="1"/>
  <c r="N13" i="1"/>
  <c r="M13" i="1"/>
  <c r="M11" i="1"/>
  <c r="J9" i="1" l="1"/>
  <c r="U11" i="1" s="1"/>
  <c r="I9" i="1"/>
  <c r="T11" i="1" s="1"/>
  <c r="E9" i="1"/>
  <c r="P11" i="1" s="1"/>
  <c r="F9" i="1"/>
  <c r="Q11" i="1" s="1"/>
  <c r="D9" i="1"/>
  <c r="O11" i="1" s="1"/>
  <c r="M39" i="1"/>
  <c r="N39" i="1" s="1"/>
  <c r="N55" i="1"/>
  <c r="N11" i="1"/>
  <c r="L9" i="1"/>
  <c r="N9" i="1" s="1"/>
  <c r="M23" i="1"/>
  <c r="N52" i="1"/>
  <c r="M9" i="1" l="1"/>
</calcChain>
</file>

<file path=xl/sharedStrings.xml><?xml version="1.0" encoding="utf-8"?>
<sst xmlns="http://schemas.openxmlformats.org/spreadsheetml/2006/main" count="60" uniqueCount="46">
  <si>
    <t>Table</t>
  </si>
  <si>
    <t>UNIVERSITY SYSTEM OF MARYLAND</t>
  </si>
  <si>
    <t>ENROLLMENT PROJECTIONS</t>
  </si>
  <si>
    <r>
      <t xml:space="preserve">USM:  </t>
    </r>
    <r>
      <rPr>
        <b/>
        <sz val="10"/>
        <color rgb="FFFF0000"/>
        <rFont val="Arial"/>
        <family val="2"/>
      </rPr>
      <t>University of Baltimore</t>
    </r>
  </si>
  <si>
    <t>FALL SEMESTER</t>
  </si>
  <si>
    <t>Fall Student Data</t>
  </si>
  <si>
    <t>Actual</t>
  </si>
  <si>
    <t>Fall Headcount Projections</t>
  </si>
  <si>
    <t xml:space="preserve"> Change From
 Fall 2021 - Fall 2031</t>
  </si>
  <si>
    <t>Number</t>
  </si>
  <si>
    <t>Percent</t>
  </si>
  <si>
    <t>Headcount Total</t>
  </si>
  <si>
    <t>Undergraduate Total</t>
  </si>
  <si>
    <t xml:space="preserve"> Full-time</t>
  </si>
  <si>
    <t xml:space="preserve"> Part-time</t>
  </si>
  <si>
    <t xml:space="preserve">First Prof. Total </t>
  </si>
  <si>
    <t>FTE</t>
  </si>
  <si>
    <t xml:space="preserve"> FTDE or FTNE Students</t>
  </si>
  <si>
    <t>FISCAL YEAR Full-Time Equivalent (FTE)</t>
  </si>
  <si>
    <t>Est.</t>
  </si>
  <si>
    <t>Fiscal Year FTE Projections</t>
  </si>
  <si>
    <t xml:space="preserve"> Total University FTE Students (AY)</t>
  </si>
  <si>
    <t>Subtotal FTE University Centers (FY)</t>
  </si>
  <si>
    <t xml:space="preserve"> U at Shady Grove FTE</t>
  </si>
  <si>
    <t xml:space="preserve"> Hagerstown FTE</t>
  </si>
  <si>
    <t>Southern Maryland FTE</t>
  </si>
  <si>
    <t>Towson University Northeast (TUNE)</t>
  </si>
  <si>
    <t>Other (Please Specify)</t>
  </si>
  <si>
    <t>FISCAL YEAR NEW ENROLLMENT TARGETS</t>
  </si>
  <si>
    <t>Fiscal Year New Enrollment Headcount Projections</t>
  </si>
  <si>
    <t xml:space="preserve"> Change From
 FY 2022 - FY 2032</t>
  </si>
  <si>
    <r>
      <t xml:space="preserve"> Total New Students </t>
    </r>
    <r>
      <rPr>
        <b/>
        <sz val="8"/>
        <rFont val="Arial"/>
        <family val="2"/>
      </rPr>
      <t>(Credit Only)</t>
    </r>
    <r>
      <rPr>
        <b/>
        <sz val="10"/>
        <rFont val="Arial"/>
        <family val="2"/>
      </rPr>
      <t>** (AY)</t>
    </r>
  </si>
  <si>
    <t xml:space="preserve">New Graduate Students </t>
  </si>
  <si>
    <t>New First-time, Full-time UG</t>
  </si>
  <si>
    <t>New MDCC Transfer Students UG</t>
  </si>
  <si>
    <t>New  Other Transfer Students UG</t>
  </si>
  <si>
    <t>New Other UG Students (Specify)</t>
  </si>
  <si>
    <t>New Other Graduate (Specify)</t>
  </si>
  <si>
    <t xml:space="preserve">**Note: Enrollment projections are based on credit enrollment at the institution. At this time, non-credit activity is not part of the collection.  Refer to campus enrollment plans and  customize the new students targets as needed to reflect the unique degree-mix and addressable market for the instiution. The main groups to compare across USM  are the Graduate, FTFT UG, MDCC Transfer, and other transfers. To the extent credit-based addressable markets are shifting, please subset and describe. </t>
  </si>
  <si>
    <t xml:space="preserve">Comments:  </t>
  </si>
  <si>
    <t xml:space="preserve">    </t>
  </si>
  <si>
    <t>Completed by: Paul N. Moniodis</t>
  </si>
  <si>
    <t>E-Mail: pmoniodis@ubalt.edu</t>
  </si>
  <si>
    <t>Phone:  410-837-5270</t>
  </si>
  <si>
    <t>The table excludes New First-time, Part-time UG students.</t>
  </si>
  <si>
    <t>Graduate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</si>
</sst>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(* #,##0.0_);_(* \(#,##0.0\);_(* &quot;-&quot;??_);_(@_)"/>
    <numFmt numFmtId="168" formatCode="&quot;$&quot;#,##0\ ;\(&quot;$&quot;#,##0\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8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80808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Border="0" applyProtection="0">
      <alignment vertical="top"/>
    </xf>
    <xf numFmtId="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23" applyNumberFormat="0" applyFon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5" borderId="22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quotePrefix="1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0" fillId="0" borderId="4" xfId="0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wrapText="1"/>
    </xf>
    <xf numFmtId="3" fontId="5" fillId="2" borderId="10" xfId="1" applyNumberFormat="1" applyFill="1" applyBorder="1"/>
    <xf numFmtId="164" fontId="5" fillId="2" borderId="10" xfId="1" applyNumberFormat="1" applyFill="1" applyBorder="1"/>
    <xf numFmtId="0" fontId="2" fillId="0" borderId="0" xfId="0" applyFont="1"/>
    <xf numFmtId="3" fontId="0" fillId="0" borderId="0" xfId="0" applyNumberFormat="1"/>
    <xf numFmtId="165" fontId="0" fillId="0" borderId="0" xfId="0" applyNumberFormat="1"/>
    <xf numFmtId="0" fontId="5" fillId="0" borderId="0" xfId="0" applyFont="1" applyAlignment="1">
      <alignment horizontal="left"/>
    </xf>
    <xf numFmtId="165" fontId="5" fillId="0" borderId="10" xfId="1" applyNumberFormat="1" applyFill="1" applyBorder="1"/>
    <xf numFmtId="165" fontId="5" fillId="0" borderId="0" xfId="1" applyNumberFormat="1" applyFill="1" applyBorder="1"/>
    <xf numFmtId="3" fontId="5" fillId="0" borderId="0" xfId="1" applyNumberFormat="1" applyFill="1" applyBorder="1"/>
    <xf numFmtId="165" fontId="4" fillId="0" borderId="0" xfId="0" applyNumberFormat="1" applyFont="1"/>
    <xf numFmtId="3" fontId="5" fillId="0" borderId="4" xfId="1" applyNumberFormat="1" applyFill="1" applyBorder="1"/>
    <xf numFmtId="0" fontId="2" fillId="0" borderId="4" xfId="0" applyFont="1" applyBorder="1"/>
    <xf numFmtId="165" fontId="0" fillId="0" borderId="4" xfId="0" applyNumberFormat="1" applyBorder="1"/>
    <xf numFmtId="166" fontId="5" fillId="0" borderId="0" xfId="1" applyNumberFormat="1" applyFill="1" applyBorder="1"/>
    <xf numFmtId="0" fontId="0" fillId="0" borderId="4" xfId="0" applyBorder="1"/>
    <xf numFmtId="0" fontId="2" fillId="0" borderId="12" xfId="0" quotePrefix="1" applyFont="1" applyBorder="1" applyAlignment="1">
      <alignment horizontal="left"/>
    </xf>
    <xf numFmtId="4" fontId="0" fillId="0" borderId="12" xfId="0" applyNumberFormat="1" applyBorder="1"/>
    <xf numFmtId="0" fontId="5" fillId="0" borderId="12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3" fontId="5" fillId="2" borderId="8" xfId="1" applyNumberFormat="1" applyFill="1" applyBorder="1"/>
    <xf numFmtId="167" fontId="6" fillId="0" borderId="0" xfId="1" applyNumberFormat="1" applyFont="1" applyFill="1" applyBorder="1"/>
    <xf numFmtId="4" fontId="5" fillId="0" borderId="8" xfId="2" applyNumberFormat="1" applyFill="1" applyBorder="1"/>
    <xf numFmtId="2" fontId="5" fillId="0" borderId="8" xfId="2" applyNumberFormat="1" applyFill="1" applyBorder="1"/>
    <xf numFmtId="3" fontId="6" fillId="0" borderId="0" xfId="1" applyNumberFormat="1" applyFont="1" applyFill="1" applyBorder="1"/>
    <xf numFmtId="164" fontId="6" fillId="0" borderId="0" xfId="1" applyNumberFormat="1" applyFont="1" applyFill="1" applyBorder="1"/>
    <xf numFmtId="0" fontId="2" fillId="0" borderId="0" xfId="0" applyFont="1" applyAlignment="1">
      <alignment horizontal="left"/>
    </xf>
    <xf numFmtId="3" fontId="5" fillId="2" borderId="0" xfId="1" applyNumberFormat="1" applyFill="1" applyBorder="1"/>
    <xf numFmtId="3" fontId="5" fillId="3" borderId="0" xfId="1" applyNumberFormat="1" applyFill="1" applyBorder="1"/>
    <xf numFmtId="164" fontId="5" fillId="2" borderId="0" xfId="1" applyNumberFormat="1" applyFill="1" applyBorder="1"/>
    <xf numFmtId="165" fontId="5" fillId="3" borderId="10" xfId="1" applyNumberFormat="1" applyFill="1" applyBorder="1"/>
    <xf numFmtId="165" fontId="5" fillId="3" borderId="14" xfId="1" applyNumberFormat="1" applyFill="1" applyBorder="1"/>
    <xf numFmtId="165" fontId="5" fillId="3" borderId="15" xfId="1" applyNumberFormat="1" applyFill="1" applyBorder="1"/>
    <xf numFmtId="164" fontId="5" fillId="0" borderId="0" xfId="1" applyNumberFormat="1" applyFill="1" applyBorder="1"/>
    <xf numFmtId="0" fontId="0" fillId="0" borderId="12" xfId="0" applyBorder="1"/>
    <xf numFmtId="0" fontId="2" fillId="0" borderId="12" xfId="0" applyFont="1" applyBorder="1" applyAlignment="1">
      <alignment horizontal="centerContinuous"/>
    </xf>
    <xf numFmtId="0" fontId="2" fillId="0" borderId="16" xfId="0" applyFont="1" applyBorder="1"/>
    <xf numFmtId="0" fontId="2" fillId="0" borderId="9" xfId="0" applyFont="1" applyBorder="1"/>
    <xf numFmtId="165" fontId="5" fillId="0" borderId="14" xfId="1" applyNumberFormat="1" applyFill="1" applyBorder="1"/>
    <xf numFmtId="43" fontId="5" fillId="4" borderId="14" xfId="1" applyFill="1" applyBorder="1"/>
    <xf numFmtId="165" fontId="5" fillId="4" borderId="14" xfId="1" applyNumberFormat="1" applyFill="1" applyBorder="1"/>
    <xf numFmtId="165" fontId="5" fillId="4" borderId="15" xfId="1" applyNumberFormat="1" applyFill="1" applyBorder="1"/>
    <xf numFmtId="164" fontId="5" fillId="4" borderId="14" xfId="2" applyNumberFormat="1" applyFill="1" applyBorder="1"/>
    <xf numFmtId="0" fontId="2" fillId="0" borderId="17" xfId="0" applyFont="1" applyBorder="1" applyAlignment="1">
      <alignment vertical="center"/>
    </xf>
    <xf numFmtId="3" fontId="5" fillId="2" borderId="17" xfId="1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5" fillId="0" borderId="17" xfId="1" applyNumberFormat="1" applyFill="1" applyBorder="1" applyAlignment="1">
      <alignment vertical="center"/>
    </xf>
    <xf numFmtId="3" fontId="5" fillId="0" borderId="0" xfId="1" applyNumberFormat="1" applyFill="1" applyBorder="1" applyAlignment="1">
      <alignment vertical="center"/>
    </xf>
    <xf numFmtId="3" fontId="5" fillId="0" borderId="0" xfId="3" applyNumberForma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2" fontId="0" fillId="0" borderId="0" xfId="0" applyNumberFormat="1"/>
    <xf numFmtId="3" fontId="0" fillId="0" borderId="0" xfId="2" applyNumberFormat="1" applyFont="1" applyFill="1" applyBorder="1"/>
    <xf numFmtId="3" fontId="5" fillId="2" borderId="21" xfId="1" applyNumberFormat="1" applyFill="1" applyBorder="1"/>
    <xf numFmtId="0" fontId="0" fillId="0" borderId="17" xfId="0" applyBorder="1"/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vertical="center"/>
    </xf>
    <xf numFmtId="164" fontId="5" fillId="2" borderId="25" xfId="1" applyNumberFormat="1" applyFill="1" applyBorder="1"/>
    <xf numFmtId="0" fontId="2" fillId="0" borderId="24" xfId="0" applyFont="1" applyBorder="1" applyAlignment="1">
      <alignment horizontal="right" vertical="center"/>
    </xf>
    <xf numFmtId="3" fontId="5" fillId="2" borderId="28" xfId="1" applyNumberFormat="1" applyFill="1" applyBorder="1"/>
    <xf numFmtId="3" fontId="5" fillId="0" borderId="29" xfId="1" applyNumberFormat="1" applyFill="1" applyBorder="1" applyAlignment="1">
      <alignment vertical="center"/>
    </xf>
    <xf numFmtId="3" fontId="5" fillId="0" borderId="30" xfId="1" applyNumberFormat="1" applyFill="1" applyBorder="1" applyAlignment="1">
      <alignment vertical="center"/>
    </xf>
    <xf numFmtId="3" fontId="5" fillId="0" borderId="31" xfId="1" applyNumberFormat="1" applyFill="1" applyBorder="1" applyAlignment="1">
      <alignment vertical="center"/>
    </xf>
    <xf numFmtId="0" fontId="5" fillId="0" borderId="0" xfId="0" applyFont="1"/>
    <xf numFmtId="3" fontId="5" fillId="2" borderId="33" xfId="1" applyNumberFormat="1" applyFill="1" applyBorder="1" applyAlignment="1">
      <alignment vertical="center"/>
    </xf>
    <xf numFmtId="3" fontId="5" fillId="0" borderId="34" xfId="1" applyNumberFormat="1" applyFill="1" applyBorder="1" applyAlignment="1">
      <alignment vertical="center"/>
    </xf>
    <xf numFmtId="3" fontId="5" fillId="0" borderId="21" xfId="1" applyNumberFormat="1" applyFill="1" applyBorder="1" applyAlignment="1">
      <alignment vertical="center"/>
    </xf>
    <xf numFmtId="3" fontId="5" fillId="0" borderId="35" xfId="1" applyNumberForma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165" fontId="5" fillId="0" borderId="38" xfId="1" applyNumberFormat="1" applyFill="1" applyBorder="1" applyAlignment="1">
      <alignment vertical="center"/>
    </xf>
    <xf numFmtId="165" fontId="5" fillId="0" borderId="5" xfId="1" applyNumberFormat="1" applyFill="1" applyBorder="1" applyAlignment="1">
      <alignment vertical="center"/>
    </xf>
    <xf numFmtId="165" fontId="5" fillId="0" borderId="6" xfId="1" applyNumberFormat="1" applyFill="1" applyBorder="1" applyAlignment="1">
      <alignment vertical="center"/>
    </xf>
    <xf numFmtId="3" fontId="5" fillId="2" borderId="18" xfId="1" applyNumberFormat="1" applyFill="1" applyBorder="1" applyAlignment="1">
      <alignment vertical="center"/>
    </xf>
    <xf numFmtId="3" fontId="5" fillId="2" borderId="19" xfId="1" applyNumberFormat="1" applyFill="1" applyBorder="1" applyAlignment="1">
      <alignment vertical="center"/>
    </xf>
    <xf numFmtId="3" fontId="5" fillId="0" borderId="10" xfId="1" applyNumberFormat="1" applyFill="1" applyBorder="1" applyAlignment="1">
      <alignment vertical="center"/>
    </xf>
    <xf numFmtId="164" fontId="5" fillId="2" borderId="39" xfId="1" applyNumberFormat="1" applyFill="1" applyBorder="1"/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3" fontId="5" fillId="0" borderId="42" xfId="3" applyNumberFormat="1" applyBorder="1" applyAlignment="1">
      <alignment vertical="center"/>
    </xf>
    <xf numFmtId="3" fontId="5" fillId="0" borderId="28" xfId="3" applyNumberFormat="1" applyBorder="1" applyAlignment="1">
      <alignment vertical="center"/>
    </xf>
    <xf numFmtId="3" fontId="5" fillId="2" borderId="43" xfId="1" applyNumberFormat="1" applyFill="1" applyBorder="1" applyAlignment="1">
      <alignment vertical="center"/>
    </xf>
    <xf numFmtId="3" fontId="5" fillId="6" borderId="30" xfId="1" applyNumberFormat="1" applyFill="1" applyBorder="1" applyAlignment="1">
      <alignment vertical="center"/>
    </xf>
    <xf numFmtId="3" fontId="5" fillId="6" borderId="32" xfId="1" applyNumberFormat="1" applyFill="1" applyBorder="1" applyAlignment="1">
      <alignment vertical="center"/>
    </xf>
    <xf numFmtId="9" fontId="0" fillId="0" borderId="0" xfId="2" applyFont="1"/>
    <xf numFmtId="164" fontId="0" fillId="0" borderId="0" xfId="2" applyNumberFormat="1" applyFont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9">
    <cellStyle name="Comma" xfId="1" builtinId="3"/>
    <cellStyle name="Comma 2" xfId="13" xr:uid="{00000000-0005-0000-0000-000001000000}"/>
    <cellStyle name="Comma 2 2" xfId="18" xr:uid="{00000000-0005-0000-0000-000002000000}"/>
    <cellStyle name="Comma 3" xfId="14" xr:uid="{00000000-0005-0000-0000-000003000000}"/>
    <cellStyle name="Comma0" xfId="4" xr:uid="{00000000-0005-0000-0000-000004000000}"/>
    <cellStyle name="Currency0" xfId="5" xr:uid="{00000000-0005-0000-0000-000005000000}"/>
    <cellStyle name="Date" xfId="6" xr:uid="{00000000-0005-0000-0000-000006000000}"/>
    <cellStyle name="Fixed" xfId="7" xr:uid="{00000000-0005-0000-0000-000007000000}"/>
    <cellStyle name="Heading 1 2" xfId="8" xr:uid="{00000000-0005-0000-0000-000008000000}"/>
    <cellStyle name="Heading 2 2" xfId="9" xr:uid="{00000000-0005-0000-0000-000009000000}"/>
    <cellStyle name="Normal" xfId="0" builtinId="0"/>
    <cellStyle name="Normal 2" xfId="11" xr:uid="{00000000-0005-0000-0000-00000B000000}"/>
    <cellStyle name="Normal 2 2" xfId="17" xr:uid="{00000000-0005-0000-0000-00000C000000}"/>
    <cellStyle name="Normal 7" xfId="15" xr:uid="{00000000-0005-0000-0000-00000D000000}"/>
    <cellStyle name="Normal_Sept 24 2001" xfId="3" xr:uid="{00000000-0005-0000-0000-00000E000000}"/>
    <cellStyle name="Note 2" xfId="16" xr:uid="{00000000-0005-0000-0000-00000F000000}"/>
    <cellStyle name="Percent" xfId="2" builtinId="5"/>
    <cellStyle name="Percent 2" xfId="12" xr:uid="{00000000-0005-0000-0000-000011000000}"/>
    <cellStyle name="Total 2" xfId="10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73"/>
  <sheetViews>
    <sheetView showGridLines="0" tabSelected="1" topLeftCell="E1" zoomScaleNormal="100" workbookViewId="0">
      <selection activeCell="O8" sqref="O8:V8"/>
    </sheetView>
  </sheetViews>
  <sheetFormatPr defaultRowHeight="12.75" x14ac:dyDescent="0.2"/>
  <cols>
    <col min="1" max="1" width="36" bestFit="1" customWidth="1"/>
    <col min="2" max="2" width="8.85546875" customWidth="1"/>
    <col min="3" max="3" width="9.85546875" customWidth="1"/>
    <col min="4" max="7" width="8.85546875" customWidth="1"/>
    <col min="8" max="8" width="9.42578125" customWidth="1"/>
    <col min="9" max="12" width="8.85546875" customWidth="1"/>
    <col min="13" max="13" width="10.140625" customWidth="1"/>
    <col min="14" max="14" width="9.28515625" customWidth="1"/>
  </cols>
  <sheetData>
    <row r="1" spans="1:22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2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x14ac:dyDescent="0.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x14ac:dyDescent="0.2">
      <c r="A4" s="1" t="s">
        <v>3</v>
      </c>
      <c r="B4" s="2"/>
      <c r="C4" s="2"/>
      <c r="D4" s="2"/>
      <c r="E4" s="2"/>
      <c r="F4" s="3"/>
      <c r="G4" s="3"/>
      <c r="H4" s="2"/>
      <c r="I4" s="2"/>
      <c r="J4" s="2"/>
      <c r="K4" s="2"/>
      <c r="L4" s="2"/>
      <c r="M4" s="2"/>
      <c r="N4" s="2"/>
    </row>
    <row r="5" spans="1:22" ht="13.5" thickBot="1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/>
      <c r="N5" s="5"/>
    </row>
    <row r="6" spans="1:22" x14ac:dyDescent="0.2">
      <c r="A6" s="109" t="s">
        <v>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22" x14ac:dyDescent="0.2">
      <c r="A7" s="6" t="s">
        <v>5</v>
      </c>
      <c r="B7" s="7" t="s">
        <v>6</v>
      </c>
      <c r="C7" s="8"/>
      <c r="D7" s="8" t="s">
        <v>7</v>
      </c>
      <c r="E7" s="9"/>
      <c r="F7" s="9"/>
      <c r="G7" s="9"/>
      <c r="H7" s="9"/>
      <c r="I7" s="9"/>
      <c r="J7" s="9"/>
      <c r="K7" s="9"/>
      <c r="L7" s="10"/>
      <c r="M7" s="106" t="s">
        <v>8</v>
      </c>
      <c r="N7" s="106"/>
    </row>
    <row r="8" spans="1:22" s="15" customFormat="1" x14ac:dyDescent="0.2">
      <c r="A8" s="11"/>
      <c r="B8" s="59">
        <v>2022</v>
      </c>
      <c r="C8" s="13">
        <v>2023</v>
      </c>
      <c r="D8" s="12">
        <v>2024</v>
      </c>
      <c r="E8" s="13">
        <v>2025</v>
      </c>
      <c r="F8" s="12">
        <v>2026</v>
      </c>
      <c r="G8" s="13">
        <v>2027</v>
      </c>
      <c r="H8" s="12">
        <v>2028</v>
      </c>
      <c r="I8" s="12">
        <v>2029</v>
      </c>
      <c r="J8" s="12">
        <v>2030</v>
      </c>
      <c r="K8" s="12">
        <v>2031</v>
      </c>
      <c r="L8" s="12">
        <v>2032</v>
      </c>
      <c r="M8" s="14" t="s">
        <v>9</v>
      </c>
      <c r="N8" s="14" t="s">
        <v>10</v>
      </c>
      <c r="O8" s="15">
        <v>2024</v>
      </c>
      <c r="P8" s="15">
        <v>2025</v>
      </c>
      <c r="Q8" s="15">
        <v>2026</v>
      </c>
      <c r="R8" s="15">
        <v>2027</v>
      </c>
      <c r="S8" s="15">
        <v>2028</v>
      </c>
      <c r="T8" s="15">
        <v>2029</v>
      </c>
      <c r="U8" s="15">
        <v>2030</v>
      </c>
      <c r="V8" s="15">
        <v>2031</v>
      </c>
    </row>
    <row r="9" spans="1:22" x14ac:dyDescent="0.2">
      <c r="A9" s="6" t="s">
        <v>11</v>
      </c>
      <c r="B9" s="60">
        <f>B11+B23+B17</f>
        <v>3288</v>
      </c>
      <c r="C9" s="16">
        <f t="shared" ref="C9:I9" si="0">C11+C17+C23</f>
        <v>3290</v>
      </c>
      <c r="D9" s="16">
        <f t="shared" si="0"/>
        <v>3472</v>
      </c>
      <c r="E9" s="16">
        <f t="shared" si="0"/>
        <v>3723</v>
      </c>
      <c r="F9" s="16">
        <f t="shared" si="0"/>
        <v>4009</v>
      </c>
      <c r="G9" s="16">
        <f t="shared" si="0"/>
        <v>4161</v>
      </c>
      <c r="H9" s="16">
        <f t="shared" si="0"/>
        <v>4170</v>
      </c>
      <c r="I9" s="16">
        <f t="shared" si="0"/>
        <v>4180</v>
      </c>
      <c r="J9" s="16">
        <f t="shared" ref="J9:L9" si="1">J11+J17+J23</f>
        <v>4187</v>
      </c>
      <c r="K9" s="16">
        <f t="shared" si="1"/>
        <v>4195</v>
      </c>
      <c r="L9" s="16">
        <f t="shared" si="1"/>
        <v>4200</v>
      </c>
      <c r="M9" s="16">
        <f>L9-B9</f>
        <v>912</v>
      </c>
      <c r="N9" s="17">
        <f>(L9/B9)-1</f>
        <v>0.27737226277372273</v>
      </c>
    </row>
    <row r="10" spans="1:22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9"/>
      <c r="N10" s="69"/>
    </row>
    <row r="11" spans="1:22" x14ac:dyDescent="0.2">
      <c r="A11" s="6" t="s">
        <v>12</v>
      </c>
      <c r="B11" s="60">
        <f>B13+B15</f>
        <v>1369</v>
      </c>
      <c r="C11" s="16">
        <v>1358</v>
      </c>
      <c r="D11" s="16">
        <v>1444</v>
      </c>
      <c r="E11" s="16">
        <v>1564</v>
      </c>
      <c r="F11" s="16">
        <v>1663</v>
      </c>
      <c r="G11" s="16">
        <v>1686</v>
      </c>
      <c r="H11" s="16">
        <v>1687</v>
      </c>
      <c r="I11" s="16">
        <v>1688</v>
      </c>
      <c r="J11" s="16">
        <v>1690</v>
      </c>
      <c r="K11" s="16">
        <v>1693</v>
      </c>
      <c r="L11" s="16">
        <v>1695</v>
      </c>
      <c r="M11" s="16">
        <f>L11-B11</f>
        <v>326</v>
      </c>
      <c r="N11" s="17">
        <f>(L11/B11)-1</f>
        <v>0.23813002191380561</v>
      </c>
      <c r="O11" s="104">
        <f>D11/D9</f>
        <v>0.41589861751152074</v>
      </c>
      <c r="P11" s="104">
        <f>E11/E9</f>
        <v>0.42009132420091322</v>
      </c>
      <c r="Q11" s="103">
        <f t="shared" ref="Q11:S11" si="2">F11/F9</f>
        <v>0.41481666250935395</v>
      </c>
      <c r="R11" s="103">
        <f t="shared" si="2"/>
        <v>0.40519105984138426</v>
      </c>
      <c r="S11" s="103">
        <f t="shared" si="2"/>
        <v>0.40455635491606717</v>
      </c>
      <c r="T11" s="103">
        <f t="shared" ref="T11" si="3">I11/I9</f>
        <v>0.40382775119617226</v>
      </c>
      <c r="U11" s="103">
        <f t="shared" ref="U11" si="4">J11/J9</f>
        <v>0.40363028421304037</v>
      </c>
      <c r="V11" s="103">
        <f t="shared" ref="V11" si="5">K11/K9</f>
        <v>0.40357568533969013</v>
      </c>
    </row>
    <row r="12" spans="1:22" x14ac:dyDescent="0.2">
      <c r="A12" s="21"/>
      <c r="B12" s="6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9"/>
      <c r="N12" s="19"/>
    </row>
    <row r="13" spans="1:22" x14ac:dyDescent="0.2">
      <c r="A13" s="18" t="s">
        <v>13</v>
      </c>
      <c r="B13" s="62">
        <v>755</v>
      </c>
      <c r="C13" s="72">
        <v>730</v>
      </c>
      <c r="D13" s="72">
        <v>781</v>
      </c>
      <c r="E13" s="72">
        <v>848</v>
      </c>
      <c r="F13" s="72">
        <v>901</v>
      </c>
      <c r="G13" s="72">
        <v>914</v>
      </c>
      <c r="H13" s="72">
        <v>915</v>
      </c>
      <c r="I13" s="72">
        <v>916</v>
      </c>
      <c r="J13" s="72">
        <v>918</v>
      </c>
      <c r="K13" s="72">
        <v>921</v>
      </c>
      <c r="L13" s="72">
        <v>927</v>
      </c>
      <c r="M13" s="16">
        <f>L13-B13</f>
        <v>172</v>
      </c>
      <c r="N13" s="17">
        <f>(L13/B13)-1</f>
        <v>0.22781456953642376</v>
      </c>
    </row>
    <row r="14" spans="1:22" x14ac:dyDescent="0.2">
      <c r="A14" s="21"/>
      <c r="B14" s="63"/>
    </row>
    <row r="15" spans="1:22" x14ac:dyDescent="0.2">
      <c r="A15" s="18" t="s">
        <v>14</v>
      </c>
      <c r="B15" s="62">
        <v>614</v>
      </c>
      <c r="C15" s="22">
        <v>628</v>
      </c>
      <c r="D15" s="22">
        <v>663</v>
      </c>
      <c r="E15" s="22">
        <v>716</v>
      </c>
      <c r="F15" s="22">
        <v>762</v>
      </c>
      <c r="G15" s="22">
        <v>772</v>
      </c>
      <c r="H15" s="22">
        <v>772</v>
      </c>
      <c r="I15" s="22">
        <v>772</v>
      </c>
      <c r="J15" s="22">
        <v>772</v>
      </c>
      <c r="K15" s="22">
        <v>772</v>
      </c>
      <c r="L15" s="22">
        <v>768</v>
      </c>
      <c r="M15" s="16">
        <f>L15-B15</f>
        <v>154</v>
      </c>
      <c r="N15" s="17">
        <f>(L15/B15)-1</f>
        <v>0.25081433224755689</v>
      </c>
    </row>
    <row r="16" spans="1:22" x14ac:dyDescent="0.2">
      <c r="A16" s="21"/>
      <c r="B16" s="63"/>
      <c r="M16" s="24"/>
      <c r="N16" s="23"/>
    </row>
    <row r="17" spans="1:14" x14ac:dyDescent="0.2">
      <c r="A17" s="6" t="s">
        <v>45</v>
      </c>
      <c r="B17" s="60">
        <f>B19+B21</f>
        <v>1175</v>
      </c>
      <c r="C17" s="16">
        <v>1193</v>
      </c>
      <c r="D17" s="16">
        <v>1284</v>
      </c>
      <c r="E17" s="16">
        <v>1412</v>
      </c>
      <c r="F17" s="16">
        <v>1575</v>
      </c>
      <c r="G17" s="16">
        <v>1675</v>
      </c>
      <c r="H17" s="16">
        <v>1675</v>
      </c>
      <c r="I17" s="16">
        <v>1678</v>
      </c>
      <c r="J17" s="16">
        <v>1680</v>
      </c>
      <c r="K17" s="16">
        <v>1682</v>
      </c>
      <c r="L17" s="16">
        <v>1685</v>
      </c>
      <c r="M17" s="16">
        <f>L17-B17</f>
        <v>510</v>
      </c>
      <c r="N17" s="17">
        <f>(L17/B17)-1</f>
        <v>0.43404255319148932</v>
      </c>
    </row>
    <row r="18" spans="1:14" x14ac:dyDescent="0.2">
      <c r="A18" s="6"/>
      <c r="B18" s="61"/>
      <c r="C18" s="19"/>
      <c r="D18" s="19"/>
      <c r="E18" s="19"/>
      <c r="F18" s="19"/>
      <c r="G18" s="19"/>
      <c r="H18" s="19"/>
      <c r="I18" s="19"/>
      <c r="J18" s="19"/>
      <c r="L18" s="19"/>
      <c r="M18" s="19"/>
      <c r="N18" s="20"/>
    </row>
    <row r="19" spans="1:14" x14ac:dyDescent="0.2">
      <c r="A19" s="18" t="s">
        <v>13</v>
      </c>
      <c r="B19" s="62">
        <v>278</v>
      </c>
      <c r="C19" s="72">
        <v>282</v>
      </c>
      <c r="D19" s="72">
        <v>277</v>
      </c>
      <c r="E19" s="72">
        <v>304</v>
      </c>
      <c r="F19" s="72">
        <v>339</v>
      </c>
      <c r="G19" s="72">
        <v>361</v>
      </c>
      <c r="H19" s="72">
        <v>360</v>
      </c>
      <c r="I19" s="72">
        <v>361</v>
      </c>
      <c r="J19" s="72">
        <v>361</v>
      </c>
      <c r="K19" s="72">
        <v>363</v>
      </c>
      <c r="L19" s="72">
        <v>362</v>
      </c>
      <c r="M19" s="71">
        <f>L19-B19</f>
        <v>84</v>
      </c>
      <c r="N19" s="17">
        <f>(L19/B19)-1</f>
        <v>0.30215827338129486</v>
      </c>
    </row>
    <row r="20" spans="1:14" x14ac:dyDescent="0.2">
      <c r="A20" s="18"/>
      <c r="B20" s="63"/>
      <c r="M20" s="19"/>
    </row>
    <row r="21" spans="1:14" x14ac:dyDescent="0.2">
      <c r="A21" s="18" t="s">
        <v>14</v>
      </c>
      <c r="B21" s="62">
        <v>897</v>
      </c>
      <c r="C21" s="22">
        <v>911</v>
      </c>
      <c r="D21" s="22">
        <v>1007</v>
      </c>
      <c r="E21" s="22">
        <v>1108</v>
      </c>
      <c r="F21" s="22">
        <v>1236</v>
      </c>
      <c r="G21" s="22">
        <v>1314</v>
      </c>
      <c r="H21" s="22">
        <v>1315</v>
      </c>
      <c r="I21" s="22">
        <v>1317</v>
      </c>
      <c r="J21" s="22">
        <v>1319</v>
      </c>
      <c r="K21" s="22">
        <v>1319</v>
      </c>
      <c r="L21" s="22">
        <v>1323</v>
      </c>
      <c r="M21" s="16">
        <f>L21-B21</f>
        <v>426</v>
      </c>
      <c r="N21" s="17">
        <f>(L21/B21)-1</f>
        <v>0.47491638795986613</v>
      </c>
    </row>
    <row r="22" spans="1:14" x14ac:dyDescent="0.2">
      <c r="A22" s="21"/>
      <c r="B22" s="6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3"/>
    </row>
    <row r="23" spans="1:14" x14ac:dyDescent="0.2">
      <c r="A23" s="6" t="s">
        <v>15</v>
      </c>
      <c r="B23" s="60">
        <f>B25+B27</f>
        <v>744</v>
      </c>
      <c r="C23" s="16">
        <f t="shared" ref="C23:K23" si="6">C25+C27</f>
        <v>739</v>
      </c>
      <c r="D23" s="16">
        <f t="shared" si="6"/>
        <v>744</v>
      </c>
      <c r="E23" s="16">
        <f t="shared" si="6"/>
        <v>747</v>
      </c>
      <c r="F23" s="16">
        <f t="shared" si="6"/>
        <v>771</v>
      </c>
      <c r="G23" s="16">
        <f t="shared" si="6"/>
        <v>800</v>
      </c>
      <c r="H23" s="16">
        <f t="shared" si="6"/>
        <v>808</v>
      </c>
      <c r="I23" s="16">
        <f t="shared" si="6"/>
        <v>814</v>
      </c>
      <c r="J23" s="16">
        <f t="shared" si="6"/>
        <v>817</v>
      </c>
      <c r="K23" s="16">
        <f t="shared" si="6"/>
        <v>820</v>
      </c>
      <c r="L23" s="16">
        <v>820</v>
      </c>
      <c r="M23" s="16">
        <f>L23-B23</f>
        <v>76</v>
      </c>
      <c r="N23" s="17">
        <f>(L23/B23)-1</f>
        <v>0.10215053763440851</v>
      </c>
    </row>
    <row r="24" spans="1:14" x14ac:dyDescent="0.2">
      <c r="A24" s="6"/>
      <c r="B24" s="6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20"/>
    </row>
    <row r="25" spans="1:14" x14ac:dyDescent="0.2">
      <c r="A25" s="18" t="s">
        <v>13</v>
      </c>
      <c r="B25" s="62">
        <v>705</v>
      </c>
      <c r="C25" s="72">
        <v>695</v>
      </c>
      <c r="D25" s="72">
        <v>698</v>
      </c>
      <c r="E25" s="72">
        <v>701</v>
      </c>
      <c r="F25" s="72">
        <v>723</v>
      </c>
      <c r="G25" s="72">
        <v>751</v>
      </c>
      <c r="H25" s="72">
        <v>758</v>
      </c>
      <c r="I25" s="72">
        <v>764</v>
      </c>
      <c r="J25" s="72">
        <v>765</v>
      </c>
      <c r="K25" s="72">
        <v>768</v>
      </c>
      <c r="L25" s="72">
        <v>771</v>
      </c>
      <c r="M25" s="16">
        <f>L25-B25</f>
        <v>66</v>
      </c>
      <c r="N25" s="17">
        <f>(L25/B25)-1</f>
        <v>9.3617021276595658E-2</v>
      </c>
    </row>
    <row r="26" spans="1:14" x14ac:dyDescent="0.2">
      <c r="A26" s="18"/>
      <c r="B26" s="63"/>
      <c r="C26" s="23"/>
      <c r="D26" s="23"/>
      <c r="E26" s="23"/>
      <c r="F26" s="23"/>
      <c r="G26" s="25"/>
      <c r="H26" s="23"/>
      <c r="I26" s="23"/>
      <c r="J26" s="23"/>
      <c r="K26" s="23"/>
      <c r="L26" s="25"/>
      <c r="M26" s="19"/>
    </row>
    <row r="27" spans="1:14" x14ac:dyDescent="0.2">
      <c r="A27" s="18" t="s">
        <v>14</v>
      </c>
      <c r="B27" s="62">
        <v>39</v>
      </c>
      <c r="C27" s="72">
        <v>44</v>
      </c>
      <c r="D27" s="72">
        <v>46</v>
      </c>
      <c r="E27" s="72">
        <v>46</v>
      </c>
      <c r="F27" s="72">
        <v>48</v>
      </c>
      <c r="G27" s="72">
        <v>49</v>
      </c>
      <c r="H27" s="72">
        <v>50</v>
      </c>
      <c r="I27" s="72">
        <v>50</v>
      </c>
      <c r="J27" s="72">
        <v>52</v>
      </c>
      <c r="K27" s="72">
        <v>52</v>
      </c>
      <c r="L27" s="72">
        <v>52</v>
      </c>
      <c r="M27" s="16">
        <f>L27-B27</f>
        <v>13</v>
      </c>
      <c r="N27" s="17">
        <f>(L27/B27)-1</f>
        <v>0.33333333333333326</v>
      </c>
    </row>
    <row r="28" spans="1:14" x14ac:dyDescent="0.2">
      <c r="A28" s="18"/>
      <c r="B28" s="6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3"/>
      <c r="N28" s="23"/>
    </row>
    <row r="29" spans="1:14" x14ac:dyDescent="0.2">
      <c r="A29" s="27" t="s">
        <v>16</v>
      </c>
      <c r="B29" s="62">
        <v>2345</v>
      </c>
      <c r="C29" s="26">
        <v>2386</v>
      </c>
      <c r="D29" s="26">
        <v>2413.21</v>
      </c>
      <c r="E29" s="26">
        <v>2472.17</v>
      </c>
      <c r="F29" s="26">
        <v>2640.74</v>
      </c>
      <c r="G29" s="26">
        <v>2721</v>
      </c>
      <c r="H29" s="26">
        <v>2758</v>
      </c>
      <c r="I29" s="26">
        <v>2790</v>
      </c>
      <c r="J29" s="26">
        <v>2801</v>
      </c>
      <c r="K29" s="26">
        <v>2810</v>
      </c>
      <c r="L29" s="26">
        <v>2817</v>
      </c>
      <c r="M29" s="16">
        <f>L29-B29</f>
        <v>472</v>
      </c>
      <c r="N29" s="17">
        <f>(L29/B29)-1</f>
        <v>0.20127931769722807</v>
      </c>
    </row>
    <row r="30" spans="1:14" x14ac:dyDescent="0.2">
      <c r="A30" s="6" t="s">
        <v>17</v>
      </c>
      <c r="B30" s="62">
        <v>804</v>
      </c>
      <c r="C30" s="28">
        <v>635</v>
      </c>
      <c r="D30" s="28">
        <v>637</v>
      </c>
      <c r="E30" s="28">
        <v>641</v>
      </c>
      <c r="F30" s="28">
        <v>650</v>
      </c>
      <c r="G30" s="28">
        <v>661</v>
      </c>
      <c r="H30" s="28">
        <v>672</v>
      </c>
      <c r="I30" s="28">
        <v>683</v>
      </c>
      <c r="J30" s="28">
        <v>691</v>
      </c>
      <c r="K30" s="28">
        <v>697</v>
      </c>
      <c r="L30" s="28">
        <v>700</v>
      </c>
      <c r="M30" s="16">
        <f>L30-B30</f>
        <v>-104</v>
      </c>
      <c r="N30" s="17">
        <f>(L30/B30)-1</f>
        <v>-0.12935323383084574</v>
      </c>
    </row>
    <row r="31" spans="1:14" x14ac:dyDescent="0.2">
      <c r="A31" s="1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4" x14ac:dyDescent="0.2">
      <c r="A32" s="30"/>
      <c r="B32" s="30"/>
      <c r="M32" s="30"/>
      <c r="N32" s="30"/>
    </row>
    <row r="33" spans="1:15" x14ac:dyDescent="0.2">
      <c r="A33" s="105" t="s">
        <v>18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5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34"/>
    </row>
    <row r="35" spans="1:15" x14ac:dyDescent="0.2">
      <c r="A35" s="18"/>
      <c r="B35" s="35" t="s">
        <v>19</v>
      </c>
      <c r="D35" s="8" t="s">
        <v>20</v>
      </c>
      <c r="E35" s="8"/>
      <c r="F35" s="8"/>
      <c r="G35" s="8"/>
      <c r="H35" s="8"/>
      <c r="I35" s="8"/>
      <c r="J35" s="8"/>
      <c r="K35" s="8"/>
      <c r="L35" s="8"/>
      <c r="M35" s="106" t="s">
        <v>8</v>
      </c>
      <c r="N35" s="106"/>
      <c r="O35" s="96" t="s">
        <v>6</v>
      </c>
    </row>
    <row r="36" spans="1:15" x14ac:dyDescent="0.2">
      <c r="A36" s="110" t="s">
        <v>21</v>
      </c>
      <c r="B36" s="86">
        <v>2023</v>
      </c>
      <c r="C36" s="86">
        <v>2024</v>
      </c>
      <c r="D36" s="87">
        <v>2025</v>
      </c>
      <c r="E36" s="87">
        <v>2026</v>
      </c>
      <c r="F36" s="87">
        <v>2027</v>
      </c>
      <c r="G36" s="87">
        <v>2028</v>
      </c>
      <c r="H36" s="87">
        <v>2029</v>
      </c>
      <c r="I36" s="87">
        <v>2030</v>
      </c>
      <c r="J36" s="87">
        <v>2031</v>
      </c>
      <c r="K36" s="88">
        <v>2032</v>
      </c>
      <c r="L36" s="88">
        <v>2033</v>
      </c>
      <c r="M36" s="14" t="s">
        <v>9</v>
      </c>
      <c r="N36" s="14" t="s">
        <v>10</v>
      </c>
      <c r="O36" s="97">
        <v>2022</v>
      </c>
    </row>
    <row r="37" spans="1:15" x14ac:dyDescent="0.2">
      <c r="A37" s="111"/>
      <c r="B37" s="89">
        <v>2381</v>
      </c>
      <c r="C37" s="89">
        <v>2420</v>
      </c>
      <c r="D37" s="90">
        <v>2508</v>
      </c>
      <c r="E37" s="90">
        <v>2557</v>
      </c>
      <c r="F37" s="90">
        <v>2596</v>
      </c>
      <c r="G37" s="90">
        <v>2614</v>
      </c>
      <c r="H37" s="90">
        <v>2627</v>
      </c>
      <c r="I37" s="90">
        <v>2637</v>
      </c>
      <c r="J37" s="90">
        <v>2645</v>
      </c>
      <c r="K37" s="90">
        <v>2652</v>
      </c>
      <c r="L37" s="91">
        <v>2659</v>
      </c>
      <c r="M37" s="36">
        <f>L37-B37</f>
        <v>278</v>
      </c>
      <c r="N37" s="95">
        <f>M37/B37</f>
        <v>0.11675766484670307</v>
      </c>
      <c r="O37" s="98">
        <v>2446.8791666666666</v>
      </c>
    </row>
    <row r="38" spans="1:15" x14ac:dyDescent="0.2">
      <c r="A38" s="18"/>
      <c r="B38" s="64"/>
      <c r="C38" s="37"/>
      <c r="D38" s="38"/>
      <c r="E38" s="38"/>
      <c r="F38" s="38"/>
      <c r="G38" s="39"/>
      <c r="H38" s="37"/>
      <c r="I38" s="37"/>
      <c r="J38" s="37"/>
      <c r="K38" s="37"/>
      <c r="L38" s="37"/>
      <c r="M38" s="40"/>
      <c r="N38" s="41"/>
      <c r="O38" s="99"/>
    </row>
    <row r="39" spans="1:15" x14ac:dyDescent="0.2">
      <c r="A39" s="42" t="s">
        <v>22</v>
      </c>
      <c r="B39" s="92">
        <f t="shared" ref="B39" si="7">SUM(B40:B44)</f>
        <v>27</v>
      </c>
      <c r="C39" s="92">
        <f t="shared" ref="C39:G39" si="8">SUM(C40:C44)</f>
        <v>28</v>
      </c>
      <c r="D39" s="93">
        <f t="shared" si="8"/>
        <v>30</v>
      </c>
      <c r="E39" s="93">
        <f t="shared" si="8"/>
        <v>32</v>
      </c>
      <c r="F39" s="93">
        <f t="shared" si="8"/>
        <v>32</v>
      </c>
      <c r="G39" s="93">
        <f t="shared" si="8"/>
        <v>33</v>
      </c>
      <c r="H39" s="44"/>
      <c r="I39" s="44"/>
      <c r="J39" s="44"/>
      <c r="K39" s="44"/>
      <c r="L39" s="44"/>
      <c r="M39" s="43">
        <f>SUM(M40:M44)</f>
        <v>6</v>
      </c>
      <c r="N39" s="45">
        <f>M39/B39</f>
        <v>0.22222222222222221</v>
      </c>
      <c r="O39" s="100">
        <f t="shared" ref="O39" si="9">SUM(O40:O44)</f>
        <v>29</v>
      </c>
    </row>
    <row r="40" spans="1:15" x14ac:dyDescent="0.2">
      <c r="A40" s="18" t="s">
        <v>23</v>
      </c>
      <c r="B40" s="84">
        <v>27</v>
      </c>
      <c r="C40" s="84">
        <v>28</v>
      </c>
      <c r="D40" s="94">
        <v>30</v>
      </c>
      <c r="E40" s="94">
        <v>32</v>
      </c>
      <c r="F40" s="94">
        <v>32</v>
      </c>
      <c r="G40" s="94">
        <v>33</v>
      </c>
      <c r="H40" s="46"/>
      <c r="I40" s="46"/>
      <c r="J40" s="46"/>
      <c r="K40" s="46"/>
      <c r="L40" s="46"/>
      <c r="M40" s="43">
        <f>G40-B40</f>
        <v>6</v>
      </c>
      <c r="N40" s="45">
        <f>M40/B40</f>
        <v>0.22222222222222221</v>
      </c>
      <c r="O40" s="79">
        <v>29</v>
      </c>
    </row>
    <row r="41" spans="1:15" x14ac:dyDescent="0.2">
      <c r="A41" s="18" t="s">
        <v>24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3">
        <f t="shared" ref="M41:M44" si="10">L41-B41</f>
        <v>0</v>
      </c>
      <c r="N41" s="45" t="e">
        <f t="shared" ref="N41:N44" si="11">M41/B41</f>
        <v>#DIV/0!</v>
      </c>
      <c r="O41" s="101"/>
    </row>
    <row r="42" spans="1:15" x14ac:dyDescent="0.2">
      <c r="A42" s="18" t="s">
        <v>25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3">
        <f t="shared" si="10"/>
        <v>0</v>
      </c>
      <c r="N42" s="45" t="e">
        <f t="shared" si="11"/>
        <v>#DIV/0!</v>
      </c>
      <c r="O42" s="101"/>
    </row>
    <row r="43" spans="1:15" x14ac:dyDescent="0.2">
      <c r="A43" s="18" t="s">
        <v>26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3">
        <f t="shared" si="10"/>
        <v>0</v>
      </c>
      <c r="N43" s="45" t="e">
        <f t="shared" si="11"/>
        <v>#DIV/0!</v>
      </c>
      <c r="O43" s="101"/>
    </row>
    <row r="44" spans="1:15" x14ac:dyDescent="0.2">
      <c r="A44" s="18" t="s">
        <v>27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3">
        <f t="shared" si="10"/>
        <v>0</v>
      </c>
      <c r="N44" s="45" t="e">
        <f t="shared" si="11"/>
        <v>#DIV/0!</v>
      </c>
      <c r="O44" s="102"/>
    </row>
    <row r="45" spans="1:15" x14ac:dyDescent="0.2">
      <c r="A45" s="18"/>
      <c r="B45" s="23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24"/>
      <c r="N45" s="49"/>
    </row>
    <row r="46" spans="1:15" x14ac:dyDescent="0.2">
      <c r="A46" s="1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/>
      <c r="N46" s="49"/>
    </row>
    <row r="47" spans="1:15" x14ac:dyDescent="0.2">
      <c r="A47" s="105" t="s">
        <v>28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5" x14ac:dyDescent="0.2">
      <c r="A48" s="6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33"/>
      <c r="N48" s="34"/>
    </row>
    <row r="49" spans="1:15" x14ac:dyDescent="0.2">
      <c r="A49" s="18"/>
      <c r="B49" s="76" t="s">
        <v>19</v>
      </c>
      <c r="C49" s="35"/>
      <c r="D49" s="8" t="s">
        <v>29</v>
      </c>
      <c r="E49" s="8"/>
      <c r="F49" s="8"/>
      <c r="G49" s="8"/>
      <c r="H49" s="8"/>
      <c r="I49" s="8"/>
      <c r="J49" s="8"/>
      <c r="K49" s="8"/>
      <c r="L49" s="8"/>
      <c r="M49" s="106" t="s">
        <v>30</v>
      </c>
      <c r="N49" s="106"/>
      <c r="O49" s="73" t="s">
        <v>6</v>
      </c>
    </row>
    <row r="50" spans="1:15" x14ac:dyDescent="0.2">
      <c r="A50" s="52"/>
      <c r="B50" s="65">
        <v>2023</v>
      </c>
      <c r="C50" s="65">
        <v>2024</v>
      </c>
      <c r="D50" s="66">
        <v>2025</v>
      </c>
      <c r="E50" s="66">
        <v>2026</v>
      </c>
      <c r="F50" s="66">
        <v>2027</v>
      </c>
      <c r="G50" s="66">
        <v>2028</v>
      </c>
      <c r="H50" s="66">
        <v>2029</v>
      </c>
      <c r="I50" s="66">
        <v>2030</v>
      </c>
      <c r="J50" s="66">
        <v>2031</v>
      </c>
      <c r="K50" s="67">
        <v>2032</v>
      </c>
      <c r="L50" s="67">
        <v>2033</v>
      </c>
      <c r="M50" s="68" t="s">
        <v>9</v>
      </c>
      <c r="N50" s="14" t="s">
        <v>10</v>
      </c>
      <c r="O50" s="74">
        <v>2022</v>
      </c>
    </row>
    <row r="51" spans="1:15" x14ac:dyDescent="0.2">
      <c r="A51" s="53" t="s">
        <v>31</v>
      </c>
      <c r="B51" s="82">
        <f>SUM(B52:B58)</f>
        <v>1312</v>
      </c>
      <c r="C51" s="82">
        <f t="shared" ref="C51:L51" si="12">SUM(C52:C58)</f>
        <v>1390</v>
      </c>
      <c r="D51" s="82">
        <f t="shared" si="12"/>
        <v>1475</v>
      </c>
      <c r="E51" s="82">
        <f t="shared" si="12"/>
        <v>1548</v>
      </c>
      <c r="F51" s="82">
        <f t="shared" si="12"/>
        <v>1561</v>
      </c>
      <c r="G51" s="82">
        <f t="shared" si="12"/>
        <v>1567</v>
      </c>
      <c r="H51" s="82">
        <f t="shared" si="12"/>
        <v>1570</v>
      </c>
      <c r="I51" s="82">
        <f t="shared" si="12"/>
        <v>1577</v>
      </c>
      <c r="J51" s="82">
        <f t="shared" si="12"/>
        <v>1585</v>
      </c>
      <c r="K51" s="82">
        <f t="shared" si="12"/>
        <v>1591</v>
      </c>
      <c r="L51" s="82">
        <f t="shared" si="12"/>
        <v>1597</v>
      </c>
      <c r="M51" s="43">
        <f>L51-B51</f>
        <v>285</v>
      </c>
      <c r="N51" s="75">
        <f>M51/B51</f>
        <v>0.21722560975609756</v>
      </c>
      <c r="O51" s="77">
        <f>SUM(O52:O60)</f>
        <v>915</v>
      </c>
    </row>
    <row r="52" spans="1:15" x14ac:dyDescent="0.2">
      <c r="A52" s="18" t="s">
        <v>32</v>
      </c>
      <c r="B52" s="83">
        <v>752</v>
      </c>
      <c r="C52" s="22">
        <v>799</v>
      </c>
      <c r="D52" s="22">
        <v>851</v>
      </c>
      <c r="E52" s="22">
        <v>887</v>
      </c>
      <c r="F52" s="22">
        <v>896</v>
      </c>
      <c r="G52" s="22">
        <v>899</v>
      </c>
      <c r="H52" s="22">
        <v>901</v>
      </c>
      <c r="I52" s="22">
        <v>906</v>
      </c>
      <c r="J52" s="22">
        <v>912</v>
      </c>
      <c r="K52" s="22">
        <v>915</v>
      </c>
      <c r="L52" s="22">
        <v>918</v>
      </c>
      <c r="M52" s="43">
        <f t="shared" ref="M52:M55" si="13">L52-B52</f>
        <v>166</v>
      </c>
      <c r="N52" s="45">
        <f>M52/B52</f>
        <v>0.22074468085106383</v>
      </c>
      <c r="O52" s="78">
        <v>450</v>
      </c>
    </row>
    <row r="53" spans="1:15" x14ac:dyDescent="0.2">
      <c r="A53" s="18" t="s">
        <v>33</v>
      </c>
      <c r="B53" s="84">
        <v>75</v>
      </c>
      <c r="C53" s="54">
        <v>86</v>
      </c>
      <c r="D53" s="54">
        <v>99</v>
      </c>
      <c r="E53" s="54">
        <v>116</v>
      </c>
      <c r="F53" s="54">
        <v>120</v>
      </c>
      <c r="G53" s="22">
        <v>123</v>
      </c>
      <c r="H53" s="22">
        <v>124</v>
      </c>
      <c r="I53" s="22">
        <v>126</v>
      </c>
      <c r="J53" s="22">
        <v>128</v>
      </c>
      <c r="K53" s="22">
        <v>131</v>
      </c>
      <c r="L53" s="22">
        <v>134</v>
      </c>
      <c r="M53" s="43">
        <f>L53-B53</f>
        <v>59</v>
      </c>
      <c r="N53" s="45">
        <f>M53/B53</f>
        <v>0.78666666666666663</v>
      </c>
      <c r="O53" s="79">
        <v>65</v>
      </c>
    </row>
    <row r="54" spans="1:15" x14ac:dyDescent="0.2">
      <c r="A54" s="18" t="s">
        <v>34</v>
      </c>
      <c r="B54" s="84">
        <v>343</v>
      </c>
      <c r="C54" s="54">
        <v>363</v>
      </c>
      <c r="D54" s="54">
        <v>383</v>
      </c>
      <c r="E54" s="54">
        <v>403</v>
      </c>
      <c r="F54" s="54">
        <v>403</v>
      </c>
      <c r="G54" s="22">
        <v>403</v>
      </c>
      <c r="H54" s="22">
        <v>403</v>
      </c>
      <c r="I54" s="22">
        <v>403</v>
      </c>
      <c r="J54" s="22">
        <v>403</v>
      </c>
      <c r="K54" s="22">
        <v>403</v>
      </c>
      <c r="L54" s="22">
        <v>403</v>
      </c>
      <c r="M54" s="43">
        <f t="shared" si="13"/>
        <v>60</v>
      </c>
      <c r="N54" s="45">
        <f t="shared" ref="N54:N55" si="14">M54/B54</f>
        <v>0.1749271137026239</v>
      </c>
      <c r="O54" s="79">
        <v>282</v>
      </c>
    </row>
    <row r="55" spans="1:15" x14ac:dyDescent="0.2">
      <c r="A55" s="18" t="s">
        <v>35</v>
      </c>
      <c r="B55" s="85">
        <v>142</v>
      </c>
      <c r="C55" s="54">
        <v>142</v>
      </c>
      <c r="D55" s="54">
        <v>142</v>
      </c>
      <c r="E55" s="54">
        <v>142</v>
      </c>
      <c r="F55" s="54">
        <v>142</v>
      </c>
      <c r="G55" s="22">
        <v>142</v>
      </c>
      <c r="H55" s="22">
        <v>142</v>
      </c>
      <c r="I55" s="22">
        <v>142</v>
      </c>
      <c r="J55" s="22">
        <v>142</v>
      </c>
      <c r="K55" s="22">
        <v>142</v>
      </c>
      <c r="L55" s="54">
        <v>142</v>
      </c>
      <c r="M55" s="43">
        <f t="shared" si="13"/>
        <v>0</v>
      </c>
      <c r="N55" s="45">
        <f t="shared" si="14"/>
        <v>0</v>
      </c>
      <c r="O55" s="80">
        <v>118</v>
      </c>
    </row>
    <row r="56" spans="1:15" x14ac:dyDescent="0.2">
      <c r="A56" s="18" t="s">
        <v>36</v>
      </c>
      <c r="B56" s="55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6"/>
      <c r="N56" s="56"/>
      <c r="O56" s="56"/>
    </row>
    <row r="57" spans="1:15" x14ac:dyDescent="0.2">
      <c r="A57" s="18" t="s">
        <v>37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">
      <c r="A58" s="18" t="s">
        <v>27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x14ac:dyDescent="0.2">
      <c r="A59" s="18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4"/>
      <c r="N59" s="49"/>
    </row>
    <row r="60" spans="1:15" x14ac:dyDescent="0.2">
      <c r="A60" s="107" t="s">
        <v>38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</row>
    <row r="61" spans="1:15" x14ac:dyDescent="0.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1:15" x14ac:dyDescent="0.2">
      <c r="A62" s="81" t="s">
        <v>44</v>
      </c>
    </row>
    <row r="64" spans="1:15" x14ac:dyDescent="0.2">
      <c r="A64" t="s">
        <v>39</v>
      </c>
    </row>
    <row r="65" spans="1:14" x14ac:dyDescent="0.2">
      <c r="A65" t="s">
        <v>40</v>
      </c>
    </row>
    <row r="66" spans="1:14" x14ac:dyDescent="0.2">
      <c r="A66" t="s">
        <v>41</v>
      </c>
    </row>
    <row r="67" spans="1:14" x14ac:dyDescent="0.2">
      <c r="A67" t="s">
        <v>43</v>
      </c>
    </row>
    <row r="68" spans="1:14" x14ac:dyDescent="0.2">
      <c r="A68" t="s">
        <v>42</v>
      </c>
    </row>
    <row r="71" spans="1:14" x14ac:dyDescent="0.2">
      <c r="A71" s="107" t="s">
        <v>38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1:14" x14ac:dyDescent="0.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1:14" x14ac:dyDescent="0.2">
      <c r="A73" s="18"/>
    </row>
  </sheetData>
  <mergeCells count="10">
    <mergeCell ref="A47:N47"/>
    <mergeCell ref="M49:N49"/>
    <mergeCell ref="A60:N61"/>
    <mergeCell ref="A71:N72"/>
    <mergeCell ref="A1:N1"/>
    <mergeCell ref="A6:N6"/>
    <mergeCell ref="M7:N7"/>
    <mergeCell ref="A33:N33"/>
    <mergeCell ref="M35:N35"/>
    <mergeCell ref="A36:A37"/>
  </mergeCells>
  <printOptions horizontalCentered="1"/>
  <pageMargins left="0.17" right="0.17" top="0.5" bottom="0.5" header="0.5" footer="0.5"/>
  <pageSetup scale="5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Ubalt EnrlProj 2023-32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 Moniodis</dc:creator>
  <cp:lastModifiedBy>Alicia Campbell</cp:lastModifiedBy>
  <dcterms:created xsi:type="dcterms:W3CDTF">2022-03-07T18:48:10Z</dcterms:created>
  <dcterms:modified xsi:type="dcterms:W3CDTF">2024-11-05T15:20:01Z</dcterms:modified>
</cp:coreProperties>
</file>