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ovost\Alicia\IR Webpage\"/>
    </mc:Choice>
  </mc:AlternateContent>
  <xr:revisionPtr revIDLastSave="0" documentId="8_{6DC52C89-6930-4832-9E3E-E4ED8C8759A9}" xr6:coauthVersionLast="47" xr6:coauthVersionMax="47" xr10:uidLastSave="{00000000-0000-0000-0000-000000000000}"/>
  <bookViews>
    <workbookView xWindow="4005" yWindow="1575" windowWidth="21600" windowHeight="11235" xr2:uid="{04F62A0A-511E-4F15-A42C-61CAE3732B68}"/>
  </bookViews>
  <sheets>
    <sheet name="Ubalt EnrlProj 2022-31" sheetId="1" r:id="rId1"/>
  </sheets>
  <definedNames>
    <definedName name="Fall97CrHr" localSheetId="0">#REF!</definedName>
    <definedName name="Fall97CrHr">#REF!</definedName>
    <definedName name="Fall98crhr" localSheetId="0">#REF!</definedName>
    <definedName name="Fall98crhr">#REF!</definedName>
    <definedName name="FY98CrHr" localSheetId="0">#REF!</definedName>
    <definedName name="FY98CrHr">#REF!</definedName>
    <definedName name="Sp98CrHr" localSheetId="0">#REF!</definedName>
    <definedName name="Sp98CrHr">#REF!</definedName>
    <definedName name="Sum97CrHr" localSheetId="0">#REF!</definedName>
    <definedName name="Sum97CrHr">#REF!</definedName>
    <definedName name="Sum98CrHr" localSheetId="0">#REF!</definedName>
    <definedName name="Sum98CrHr">#REF!</definedName>
    <definedName name="template3">#REF!</definedName>
    <definedName name="template3paul">#REF!</definedName>
    <definedName name="template3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3" i="1" l="1"/>
  <c r="C73" i="1"/>
  <c r="D73" i="1"/>
  <c r="E73" i="1"/>
  <c r="F73" i="1"/>
  <c r="G73" i="1"/>
  <c r="H73" i="1"/>
  <c r="I73" i="1"/>
  <c r="J73" i="1"/>
  <c r="K73" i="1"/>
  <c r="L73" i="1"/>
  <c r="M74" i="1"/>
  <c r="N74" i="1" s="1"/>
  <c r="M75" i="1"/>
  <c r="N75" i="1" s="1"/>
  <c r="M76" i="1"/>
  <c r="N76" i="1"/>
  <c r="M77" i="1"/>
  <c r="N77" i="1" s="1"/>
  <c r="M78" i="1"/>
  <c r="N78" i="1"/>
  <c r="F51" i="1"/>
  <c r="G51" i="1"/>
  <c r="H51" i="1"/>
  <c r="I51" i="1"/>
  <c r="M52" i="1"/>
  <c r="C51" i="1"/>
  <c r="B51" i="1"/>
  <c r="M56" i="1"/>
  <c r="N56" i="1" s="1"/>
  <c r="M55" i="1"/>
  <c r="M54" i="1"/>
  <c r="N54" i="1" s="1"/>
  <c r="M53" i="1"/>
  <c r="N53" i="1" s="1"/>
  <c r="L51" i="1"/>
  <c r="K51" i="1"/>
  <c r="J51" i="1"/>
  <c r="E51" i="1"/>
  <c r="D51" i="1"/>
  <c r="M44" i="1"/>
  <c r="N44" i="1" s="1"/>
  <c r="M43" i="1"/>
  <c r="N43" i="1" s="1"/>
  <c r="M42" i="1"/>
  <c r="N42" i="1" s="1"/>
  <c r="M41" i="1"/>
  <c r="N41" i="1" s="1"/>
  <c r="M40" i="1"/>
  <c r="N40" i="1" s="1"/>
  <c r="G39" i="1"/>
  <c r="F39" i="1"/>
  <c r="E39" i="1"/>
  <c r="D39" i="1"/>
  <c r="C39" i="1"/>
  <c r="B39" i="1"/>
  <c r="M37" i="1"/>
  <c r="N37" i="1" s="1"/>
  <c r="N30" i="1"/>
  <c r="M30" i="1"/>
  <c r="N29" i="1"/>
  <c r="M29" i="1"/>
  <c r="N27" i="1"/>
  <c r="M27" i="1"/>
  <c r="N25" i="1"/>
  <c r="M25" i="1"/>
  <c r="K23" i="1"/>
  <c r="J23" i="1"/>
  <c r="I23" i="1"/>
  <c r="H23" i="1"/>
  <c r="G23" i="1"/>
  <c r="F23" i="1"/>
  <c r="E23" i="1"/>
  <c r="D23" i="1"/>
  <c r="C23" i="1"/>
  <c r="B23" i="1"/>
  <c r="N23" i="1" s="1"/>
  <c r="N21" i="1"/>
  <c r="M21" i="1"/>
  <c r="N19" i="1"/>
  <c r="M19" i="1"/>
  <c r="N17" i="1"/>
  <c r="M17" i="1"/>
  <c r="K17" i="1"/>
  <c r="J17" i="1"/>
  <c r="I17" i="1"/>
  <c r="H17" i="1"/>
  <c r="G17" i="1"/>
  <c r="F17" i="1"/>
  <c r="E17" i="1"/>
  <c r="D17" i="1"/>
  <c r="C17" i="1"/>
  <c r="N15" i="1"/>
  <c r="M15" i="1"/>
  <c r="N13" i="1"/>
  <c r="M13" i="1"/>
  <c r="L11" i="1"/>
  <c r="M11" i="1" s="1"/>
  <c r="K11" i="1"/>
  <c r="J11" i="1"/>
  <c r="J9" i="1" s="1"/>
  <c r="I11" i="1"/>
  <c r="H11" i="1"/>
  <c r="H9" i="1" s="1"/>
  <c r="G11" i="1"/>
  <c r="G9" i="1" s="1"/>
  <c r="F11" i="1"/>
  <c r="F9" i="1" s="1"/>
  <c r="E11" i="1"/>
  <c r="E9" i="1" s="1"/>
  <c r="D11" i="1"/>
  <c r="C11" i="1"/>
  <c r="M51" i="1" l="1"/>
  <c r="N51" i="1" s="1"/>
  <c r="K9" i="1"/>
  <c r="C9" i="1"/>
  <c r="D9" i="1"/>
  <c r="I9" i="1"/>
  <c r="M39" i="1"/>
  <c r="N39" i="1" s="1"/>
  <c r="M73" i="1"/>
  <c r="N73" i="1" s="1"/>
  <c r="N55" i="1"/>
  <c r="N11" i="1"/>
  <c r="L9" i="1"/>
  <c r="M23" i="1"/>
  <c r="N52" i="1"/>
  <c r="M9" i="1" l="1"/>
  <c r="N9" i="1"/>
</calcChain>
</file>

<file path=xl/sharedStrings.xml><?xml version="1.0" encoding="utf-8"?>
<sst xmlns="http://schemas.openxmlformats.org/spreadsheetml/2006/main" count="72" uniqueCount="47">
  <si>
    <t>Table</t>
  </si>
  <si>
    <t>UNIVERSITY SYSTEM OF MARYLAND</t>
  </si>
  <si>
    <t>ENROLLMENT PROJECTIONS</t>
  </si>
  <si>
    <r>
      <t xml:space="preserve">USM:  </t>
    </r>
    <r>
      <rPr>
        <b/>
        <sz val="10"/>
        <color rgb="FFFF0000"/>
        <rFont val="Arial"/>
        <family val="2"/>
      </rPr>
      <t>University of Baltimore</t>
    </r>
  </si>
  <si>
    <t>FALL SEMESTER</t>
  </si>
  <si>
    <t>Fall Student Data</t>
  </si>
  <si>
    <t>Actual</t>
  </si>
  <si>
    <t>Fall Headcount Projections</t>
  </si>
  <si>
    <t xml:space="preserve"> Change From
 Fall 2021 - Fall 2031</t>
  </si>
  <si>
    <t>Number</t>
  </si>
  <si>
    <t>Percent</t>
  </si>
  <si>
    <t>Headcount Total</t>
  </si>
  <si>
    <t>Undergraduate Total</t>
  </si>
  <si>
    <t xml:space="preserve"> Full-time</t>
  </si>
  <si>
    <t xml:space="preserve"> Part-time</t>
  </si>
  <si>
    <t xml:space="preserve">Grad.Total </t>
  </si>
  <si>
    <t xml:space="preserve">First Prof. Total </t>
  </si>
  <si>
    <t>FTE</t>
  </si>
  <si>
    <t xml:space="preserve"> FTDE or FTNE Students</t>
  </si>
  <si>
    <t>FISCAL YEAR Full-Time Equivalent (FTE)</t>
  </si>
  <si>
    <t>Est.</t>
  </si>
  <si>
    <t>Fiscal Year FTE Projections</t>
  </si>
  <si>
    <t xml:space="preserve"> Total University FTE Students (AY)</t>
  </si>
  <si>
    <t>Subtotal FTE University Centers (FY)</t>
  </si>
  <si>
    <t xml:space="preserve"> U at Shady Grove FTE</t>
  </si>
  <si>
    <t xml:space="preserve"> Hagerstown FTE</t>
  </si>
  <si>
    <t>Southern Maryland FTE</t>
  </si>
  <si>
    <t>Towson University Northeast (TUNE)</t>
  </si>
  <si>
    <t>Other (Please Specify)</t>
  </si>
  <si>
    <t>FISCAL YEAR NEW ENROLLMENT TARGETS</t>
  </si>
  <si>
    <t>Fiscal Year New Enrollment Headcount Projections</t>
  </si>
  <si>
    <t xml:space="preserve"> Change From
 FY 2022 - FY 2032</t>
  </si>
  <si>
    <r>
      <t xml:space="preserve"> Total New Students </t>
    </r>
    <r>
      <rPr>
        <b/>
        <sz val="8"/>
        <rFont val="Arial"/>
        <family val="2"/>
      </rPr>
      <t>(Credit Only)</t>
    </r>
    <r>
      <rPr>
        <b/>
        <sz val="10"/>
        <rFont val="Arial"/>
        <family val="2"/>
      </rPr>
      <t>** (AY)</t>
    </r>
  </si>
  <si>
    <t xml:space="preserve">New Graduate Students </t>
  </si>
  <si>
    <t>New First-time, Full-time UG</t>
  </si>
  <si>
    <t>New MDCC Transfer Students UG</t>
  </si>
  <si>
    <t>New  Other Transfer Students UG</t>
  </si>
  <si>
    <t>New First Professional</t>
  </si>
  <si>
    <t>New Other UG Students (Specify)</t>
  </si>
  <si>
    <t>New Other Graduate (Specify)</t>
  </si>
  <si>
    <t xml:space="preserve">**Note: Enrollment projections are based on credit enrollment at the institution. At this time, non-credit activity is not part of the collection.  Refer to campus enrollment plans and  customize the new students targets as needed to reflect the unique degree-mix and addressable market for the instiution. The main groups to compare across USM  are the Graduate, FTFT UG, MDCC Transfer, and other transfers. To the extent credit-based addressable markets are shifting, please subset and describe. </t>
  </si>
  <si>
    <t xml:space="preserve">Comments:  </t>
  </si>
  <si>
    <t xml:space="preserve">    </t>
  </si>
  <si>
    <t xml:space="preserve"> </t>
  </si>
  <si>
    <t>Completed by: Paul N. Moniodis</t>
  </si>
  <si>
    <t>E-Mail: pmoniodis@ubalt.edu</t>
  </si>
  <si>
    <t>Phone:  410-837-5270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</si>
</sst>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%"/>
    <numFmt numFmtId="165" formatCode="#,##0.000000"/>
    <numFmt numFmtId="166" formatCode="_(* #,##0_);_(* \(#,##0\);_(* &quot;-&quot;??_);_(@_)"/>
    <numFmt numFmtId="167" formatCode="_(* #,##0.0000_);_(* \(#,##0.0000\);_(* &quot;-&quot;??_);_(@_)"/>
    <numFmt numFmtId="168" formatCode="_(* #,##0.0_);_(* \(#,##0.0\);_(* &quot;-&quot;??_);_(@_)"/>
  </numFmts>
  <fonts count="7" x14ac:knownFonts="1">
    <font>
      <sz val="10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4" tint="-0.249977111117893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Border="0" applyProtection="0">
      <alignment vertical="top"/>
    </xf>
  </cellStyleXfs>
  <cellXfs count="8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1" fillId="0" borderId="0" xfId="0" quotePrefix="1" applyFont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0" fillId="0" borderId="4" xfId="0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horizontal="center" wrapText="1"/>
    </xf>
    <xf numFmtId="0" fontId="0" fillId="0" borderId="0" xfId="0" applyAlignment="1">
      <alignment wrapText="1"/>
    </xf>
    <xf numFmtId="3" fontId="4" fillId="2" borderId="10" xfId="1" applyNumberFormat="1" applyFill="1" applyBorder="1"/>
    <xf numFmtId="164" fontId="4" fillId="2" borderId="10" xfId="1" applyNumberFormat="1" applyFill="1" applyBorder="1"/>
    <xf numFmtId="0" fontId="1" fillId="0" borderId="0" xfId="0" applyFont="1"/>
    <xf numFmtId="165" fontId="0" fillId="0" borderId="0" xfId="0" applyNumberFormat="1"/>
    <xf numFmtId="3" fontId="0" fillId="0" borderId="0" xfId="0" applyNumberFormat="1"/>
    <xf numFmtId="166" fontId="0" fillId="0" borderId="0" xfId="0" applyNumberFormat="1"/>
    <xf numFmtId="0" fontId="4" fillId="0" borderId="0" xfId="0" applyFont="1" applyAlignment="1">
      <alignment horizontal="left"/>
    </xf>
    <xf numFmtId="164" fontId="0" fillId="0" borderId="0" xfId="2" applyNumberFormat="1" applyFont="1" applyFill="1" applyBorder="1"/>
    <xf numFmtId="10" fontId="0" fillId="0" borderId="0" xfId="2" applyNumberFormat="1" applyFont="1" applyFill="1" applyBorder="1"/>
    <xf numFmtId="166" fontId="4" fillId="0" borderId="10" xfId="1" applyNumberFormat="1" applyFill="1" applyBorder="1"/>
    <xf numFmtId="166" fontId="4" fillId="0" borderId="0" xfId="1" applyNumberFormat="1" applyFill="1" applyBorder="1"/>
    <xf numFmtId="3" fontId="4" fillId="0" borderId="0" xfId="1" applyNumberFormat="1" applyFill="1" applyBorder="1"/>
    <xf numFmtId="166" fontId="3" fillId="0" borderId="0" xfId="0" applyNumberFormat="1" applyFont="1"/>
    <xf numFmtId="3" fontId="0" fillId="0" borderId="4" xfId="0" applyNumberFormat="1" applyBorder="1"/>
    <xf numFmtId="3" fontId="4" fillId="0" borderId="4" xfId="1" applyNumberFormat="1" applyFill="1" applyBorder="1"/>
    <xf numFmtId="0" fontId="1" fillId="0" borderId="4" xfId="0" applyFont="1" applyBorder="1"/>
    <xf numFmtId="166" fontId="4" fillId="0" borderId="11" xfId="1" applyNumberFormat="1" applyFill="1" applyBorder="1"/>
    <xf numFmtId="166" fontId="0" fillId="0" borderId="4" xfId="0" applyNumberFormat="1" applyBorder="1"/>
    <xf numFmtId="167" fontId="4" fillId="0" borderId="0" xfId="1" applyNumberFormat="1" applyFill="1" applyBorder="1"/>
    <xf numFmtId="0" fontId="0" fillId="0" borderId="4" xfId="0" applyBorder="1"/>
    <xf numFmtId="0" fontId="1" fillId="0" borderId="13" xfId="0" quotePrefix="1" applyFont="1" applyBorder="1" applyAlignment="1">
      <alignment horizontal="left"/>
    </xf>
    <xf numFmtId="4" fontId="0" fillId="0" borderId="13" xfId="0" applyNumberFormat="1" applyBorder="1"/>
    <xf numFmtId="0" fontId="4" fillId="0" borderId="13" xfId="0" applyFont="1" applyBorder="1" applyAlignment="1">
      <alignment horizontal="centerContinuous"/>
    </xf>
    <xf numFmtId="0" fontId="0" fillId="0" borderId="13" xfId="0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7" xfId="0" applyFont="1" applyBorder="1"/>
    <xf numFmtId="3" fontId="4" fillId="2" borderId="8" xfId="1" applyNumberFormat="1" applyFill="1" applyBorder="1"/>
    <xf numFmtId="164" fontId="4" fillId="2" borderId="8" xfId="1" applyNumberFormat="1" applyFill="1" applyBorder="1"/>
    <xf numFmtId="168" fontId="5" fillId="0" borderId="0" xfId="3" applyNumberFormat="1" applyFont="1" applyBorder="1">
      <alignment vertical="top"/>
    </xf>
    <xf numFmtId="168" fontId="5" fillId="0" borderId="0" xfId="1" applyNumberFormat="1" applyFont="1" applyFill="1" applyBorder="1"/>
    <xf numFmtId="4" fontId="4" fillId="0" borderId="8" xfId="2" applyNumberFormat="1" applyFill="1" applyBorder="1"/>
    <xf numFmtId="2" fontId="4" fillId="0" borderId="8" xfId="2" applyNumberFormat="1" applyFill="1" applyBorder="1"/>
    <xf numFmtId="3" fontId="5" fillId="0" borderId="0" xfId="1" applyNumberFormat="1" applyFont="1" applyFill="1" applyBorder="1"/>
    <xf numFmtId="164" fontId="5" fillId="0" borderId="0" xfId="1" applyNumberFormat="1" applyFont="1" applyFill="1" applyBorder="1"/>
    <xf numFmtId="0" fontId="1" fillId="0" borderId="0" xfId="0" applyFont="1" applyAlignment="1">
      <alignment horizontal="left"/>
    </xf>
    <xf numFmtId="3" fontId="4" fillId="2" borderId="0" xfId="1" applyNumberFormat="1" applyFill="1" applyBorder="1"/>
    <xf numFmtId="3" fontId="4" fillId="3" borderId="0" xfId="1" applyNumberFormat="1" applyFill="1" applyBorder="1"/>
    <xf numFmtId="164" fontId="4" fillId="2" borderId="0" xfId="1" applyNumberFormat="1" applyFill="1" applyBorder="1"/>
    <xf numFmtId="166" fontId="4" fillId="3" borderId="10" xfId="1" applyNumberFormat="1" applyFill="1" applyBorder="1"/>
    <xf numFmtId="166" fontId="4" fillId="3" borderId="15" xfId="1" applyNumberFormat="1" applyFill="1" applyBorder="1"/>
    <xf numFmtId="166" fontId="4" fillId="3" borderId="16" xfId="1" applyNumberFormat="1" applyFill="1" applyBorder="1"/>
    <xf numFmtId="164" fontId="4" fillId="0" borderId="0" xfId="1" applyNumberFormat="1" applyFill="1" applyBorder="1"/>
    <xf numFmtId="0" fontId="0" fillId="0" borderId="13" xfId="0" applyBorder="1"/>
    <xf numFmtId="0" fontId="1" fillId="0" borderId="13" xfId="0" applyFont="1" applyBorder="1" applyAlignment="1">
      <alignment horizontal="centerContinuous"/>
    </xf>
    <xf numFmtId="0" fontId="1" fillId="0" borderId="17" xfId="0" applyFont="1" applyBorder="1"/>
    <xf numFmtId="0" fontId="1" fillId="0" borderId="8" xfId="0" applyFont="1" applyBorder="1"/>
    <xf numFmtId="0" fontId="1" fillId="0" borderId="9" xfId="0" applyFont="1" applyBorder="1"/>
    <xf numFmtId="164" fontId="4" fillId="2" borderId="18" xfId="1" applyNumberFormat="1" applyFill="1" applyBorder="1"/>
    <xf numFmtId="166" fontId="4" fillId="0" borderId="15" xfId="1" applyNumberFormat="1" applyFill="1" applyBorder="1"/>
    <xf numFmtId="43" fontId="0" fillId="0" borderId="0" xfId="0" applyNumberFormat="1"/>
    <xf numFmtId="3" fontId="4" fillId="2" borderId="19" xfId="1" applyNumberFormat="1" applyFill="1" applyBorder="1"/>
    <xf numFmtId="164" fontId="4" fillId="2" borderId="19" xfId="1" applyNumberFormat="1" applyFill="1" applyBorder="1"/>
    <xf numFmtId="43" fontId="4" fillId="4" borderId="15" xfId="1" applyFill="1" applyBorder="1"/>
    <xf numFmtId="166" fontId="4" fillId="4" borderId="15" xfId="1" applyNumberFormat="1" applyFill="1" applyBorder="1"/>
    <xf numFmtId="166" fontId="4" fillId="4" borderId="16" xfId="1" applyNumberFormat="1" applyFill="1" applyBorder="1"/>
    <xf numFmtId="43" fontId="4" fillId="0" borderId="0" xfId="1" applyFill="1" applyBorder="1"/>
    <xf numFmtId="164" fontId="4" fillId="4" borderId="15" xfId="2" applyNumberFormat="1" applyFill="1" applyBorder="1"/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9" xfId="0" applyFont="1" applyBorder="1" applyAlignment="1">
      <alignment horizontal="left"/>
    </xf>
  </cellXfs>
  <cellStyles count="4">
    <cellStyle name="Comma" xfId="1" builtinId="3"/>
    <cellStyle name="Normal" xfId="0" builtinId="0"/>
    <cellStyle name="Normal_Sept 24 2001" xfId="3" xr:uid="{A04C4C33-3888-40E0-83BF-8722D8BC478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BC432-4F96-4FEF-ACC6-CAE274731AB9}">
  <sheetPr>
    <pageSetUpPr fitToPage="1"/>
  </sheetPr>
  <dimension ref="A1:O85"/>
  <sheetViews>
    <sheetView showGridLines="0" tabSelected="1" topLeftCell="A37" zoomScaleNormal="100" workbookViewId="0">
      <selection activeCell="H65" sqref="H65"/>
    </sheetView>
  </sheetViews>
  <sheetFormatPr defaultRowHeight="12.75" x14ac:dyDescent="0.2"/>
  <cols>
    <col min="1" max="1" width="36" bestFit="1" customWidth="1"/>
    <col min="2" max="12" width="8.85546875" customWidth="1"/>
    <col min="13" max="13" width="10.140625" customWidth="1"/>
    <col min="14" max="14" width="9.28515625" customWidth="1"/>
    <col min="15" max="15" width="9.7109375" customWidth="1"/>
    <col min="16" max="16" width="22.140625" bestFit="1" customWidth="1"/>
    <col min="17" max="17" width="5.85546875" bestFit="1" customWidth="1"/>
  </cols>
  <sheetData>
    <row r="1" spans="1:15" x14ac:dyDescent="0.2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5" x14ac:dyDescent="0.2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x14ac:dyDescent="0.2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x14ac:dyDescent="0.2">
      <c r="A4" s="1" t="s">
        <v>3</v>
      </c>
      <c r="B4" s="2"/>
      <c r="C4" s="2"/>
      <c r="D4" s="2"/>
      <c r="E4" s="2"/>
      <c r="F4" s="3"/>
      <c r="G4" s="3"/>
      <c r="H4" s="2"/>
      <c r="I4" s="2"/>
      <c r="J4" s="2"/>
      <c r="K4" s="2"/>
      <c r="L4" s="2"/>
      <c r="M4" s="2"/>
      <c r="N4" s="2"/>
    </row>
    <row r="5" spans="1:15" ht="13.5" thickBot="1" x14ac:dyDescent="0.25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5"/>
      <c r="N5" s="5"/>
    </row>
    <row r="6" spans="1:15" x14ac:dyDescent="0.2">
      <c r="A6" s="77" t="s">
        <v>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5" x14ac:dyDescent="0.2">
      <c r="A7" s="6" t="s">
        <v>5</v>
      </c>
      <c r="B7" s="7" t="s">
        <v>6</v>
      </c>
      <c r="C7" s="8"/>
      <c r="D7" s="8" t="s">
        <v>7</v>
      </c>
      <c r="E7" s="9"/>
      <c r="F7" s="9"/>
      <c r="G7" s="9"/>
      <c r="H7" s="9"/>
      <c r="I7" s="9"/>
      <c r="J7" s="9"/>
      <c r="K7" s="9"/>
      <c r="L7" s="10"/>
      <c r="M7" s="74" t="s">
        <v>8</v>
      </c>
      <c r="N7" s="74"/>
    </row>
    <row r="8" spans="1:15" s="15" customFormat="1" x14ac:dyDescent="0.2">
      <c r="A8" s="11"/>
      <c r="B8" s="12">
        <v>2021</v>
      </c>
      <c r="C8" s="12">
        <v>2022</v>
      </c>
      <c r="D8" s="13">
        <v>2023</v>
      </c>
      <c r="E8" s="12">
        <v>2024</v>
      </c>
      <c r="F8" s="13">
        <v>2025</v>
      </c>
      <c r="G8" s="12">
        <v>2026</v>
      </c>
      <c r="H8" s="13">
        <v>2027</v>
      </c>
      <c r="I8" s="12">
        <v>2028</v>
      </c>
      <c r="J8" s="12">
        <v>2029</v>
      </c>
      <c r="K8" s="12">
        <v>2030</v>
      </c>
      <c r="L8" s="12">
        <v>2031</v>
      </c>
      <c r="M8" s="14" t="s">
        <v>9</v>
      </c>
      <c r="N8" s="14" t="s">
        <v>10</v>
      </c>
    </row>
    <row r="9" spans="1:15" x14ac:dyDescent="0.2">
      <c r="A9" s="6" t="s">
        <v>11</v>
      </c>
      <c r="B9" s="16">
        <v>3710</v>
      </c>
      <c r="C9" s="16">
        <f>C11+C17+C23</f>
        <v>3461</v>
      </c>
      <c r="D9" s="16">
        <f t="shared" ref="D9:L9" si="0">D11+D17+D23</f>
        <v>3500</v>
      </c>
      <c r="E9" s="16">
        <f t="shared" si="0"/>
        <v>3586</v>
      </c>
      <c r="F9" s="16">
        <f t="shared" si="0"/>
        <v>3830</v>
      </c>
      <c r="G9" s="16">
        <f t="shared" si="0"/>
        <v>4000</v>
      </c>
      <c r="H9" s="16">
        <f t="shared" si="0"/>
        <v>4028</v>
      </c>
      <c r="I9" s="16">
        <f>I11+I17+I23</f>
        <v>4048</v>
      </c>
      <c r="J9" s="16">
        <f t="shared" si="0"/>
        <v>4063</v>
      </c>
      <c r="K9" s="16">
        <f t="shared" si="0"/>
        <v>4075</v>
      </c>
      <c r="L9" s="16">
        <f t="shared" si="0"/>
        <v>4086</v>
      </c>
      <c r="M9" s="16">
        <f>L9-B9</f>
        <v>376</v>
      </c>
      <c r="N9" s="17">
        <f>(L9/B9)-1</f>
        <v>0.10134770889487865</v>
      </c>
    </row>
    <row r="10" spans="1:15" x14ac:dyDescent="0.2">
      <c r="A10" s="18"/>
      <c r="B10" s="19"/>
      <c r="C10" s="20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1"/>
    </row>
    <row r="11" spans="1:15" x14ac:dyDescent="0.2">
      <c r="A11" s="6" t="s">
        <v>12</v>
      </c>
      <c r="B11" s="16">
        <v>1605</v>
      </c>
      <c r="C11" s="16">
        <f>C13+C15</f>
        <v>1445</v>
      </c>
      <c r="D11" s="16">
        <f t="shared" ref="D11:L11" si="1">D13+D15</f>
        <v>1459</v>
      </c>
      <c r="E11" s="16">
        <f t="shared" si="1"/>
        <v>1491</v>
      </c>
      <c r="F11" s="16">
        <f t="shared" si="1"/>
        <v>1568</v>
      </c>
      <c r="G11" s="16">
        <f t="shared" si="1"/>
        <v>1600</v>
      </c>
      <c r="H11" s="16">
        <f t="shared" si="1"/>
        <v>1609</v>
      </c>
      <c r="I11" s="16">
        <f t="shared" si="1"/>
        <v>1616</v>
      </c>
      <c r="J11" s="16">
        <f t="shared" si="1"/>
        <v>1622</v>
      </c>
      <c r="K11" s="16">
        <f t="shared" si="1"/>
        <v>1627</v>
      </c>
      <c r="L11" s="16">
        <f t="shared" si="1"/>
        <v>1630</v>
      </c>
      <c r="M11" s="16">
        <f>L11-B11</f>
        <v>25</v>
      </c>
      <c r="N11" s="17">
        <f>(L11/B11)-1</f>
        <v>1.5576323987538832E-2</v>
      </c>
    </row>
    <row r="12" spans="1:15" x14ac:dyDescent="0.2">
      <c r="A12" s="22"/>
      <c r="B12" s="23"/>
      <c r="C12" s="23"/>
      <c r="D12" s="23"/>
      <c r="E12" s="23"/>
      <c r="F12" s="23"/>
      <c r="G12" s="23"/>
      <c r="H12" s="24"/>
      <c r="I12" s="24"/>
      <c r="J12" s="24"/>
      <c r="K12" s="24"/>
      <c r="L12" s="24"/>
      <c r="M12" s="20"/>
      <c r="N12" s="21"/>
    </row>
    <row r="13" spans="1:15" x14ac:dyDescent="0.2">
      <c r="A13" s="18" t="s">
        <v>13</v>
      </c>
      <c r="B13" s="25">
        <v>869</v>
      </c>
      <c r="C13" s="25">
        <v>782</v>
      </c>
      <c r="D13" s="25">
        <v>791</v>
      </c>
      <c r="E13" s="25">
        <v>808</v>
      </c>
      <c r="F13" s="25">
        <v>850</v>
      </c>
      <c r="G13" s="25">
        <v>868</v>
      </c>
      <c r="H13" s="25">
        <v>873</v>
      </c>
      <c r="I13" s="25">
        <v>878</v>
      </c>
      <c r="J13" s="25">
        <v>882</v>
      </c>
      <c r="K13" s="25">
        <v>890</v>
      </c>
      <c r="L13" s="25">
        <v>892</v>
      </c>
      <c r="M13" s="16">
        <f>L13-B13</f>
        <v>23</v>
      </c>
      <c r="N13" s="17">
        <f>(L13/B13)-1</f>
        <v>2.6467203682393636E-2</v>
      </c>
    </row>
    <row r="14" spans="1:15" x14ac:dyDescent="0.2">
      <c r="A14" s="22"/>
      <c r="B14" s="26"/>
    </row>
    <row r="15" spans="1:15" x14ac:dyDescent="0.2">
      <c r="A15" s="18" t="s">
        <v>14</v>
      </c>
      <c r="B15" s="25">
        <v>736</v>
      </c>
      <c r="C15" s="25">
        <v>663</v>
      </c>
      <c r="D15" s="25">
        <v>668</v>
      </c>
      <c r="E15" s="25">
        <v>683</v>
      </c>
      <c r="F15" s="25">
        <v>718</v>
      </c>
      <c r="G15" s="25">
        <v>732</v>
      </c>
      <c r="H15" s="25">
        <v>736</v>
      </c>
      <c r="I15" s="25">
        <v>738</v>
      </c>
      <c r="J15" s="25">
        <v>740</v>
      </c>
      <c r="K15" s="25">
        <v>737</v>
      </c>
      <c r="L15" s="25">
        <v>738</v>
      </c>
      <c r="M15" s="16">
        <f>L15-B15</f>
        <v>2</v>
      </c>
      <c r="N15" s="17">
        <f>(L15/B15)-1</f>
        <v>2.7173913043478937E-3</v>
      </c>
    </row>
    <row r="16" spans="1:15" x14ac:dyDescent="0.2">
      <c r="A16" s="22"/>
      <c r="M16" s="27"/>
      <c r="N16" s="26"/>
      <c r="O16" t="s">
        <v>43</v>
      </c>
    </row>
    <row r="17" spans="1:14" x14ac:dyDescent="0.2">
      <c r="A17" s="6" t="s">
        <v>15</v>
      </c>
      <c r="B17" s="16">
        <v>1365</v>
      </c>
      <c r="C17" s="16">
        <f t="shared" ref="C17:K17" si="2">C19+C21</f>
        <v>1277</v>
      </c>
      <c r="D17" s="16">
        <f t="shared" si="2"/>
        <v>1297</v>
      </c>
      <c r="E17" s="16">
        <f t="shared" si="2"/>
        <v>1348</v>
      </c>
      <c r="F17" s="16">
        <f t="shared" si="2"/>
        <v>1491</v>
      </c>
      <c r="G17" s="16">
        <f t="shared" si="2"/>
        <v>1600</v>
      </c>
      <c r="H17" s="16">
        <f t="shared" si="2"/>
        <v>1611</v>
      </c>
      <c r="I17" s="16">
        <f t="shared" si="2"/>
        <v>1618</v>
      </c>
      <c r="J17" s="16">
        <f t="shared" si="2"/>
        <v>1624</v>
      </c>
      <c r="K17" s="16">
        <f t="shared" si="2"/>
        <v>1628</v>
      </c>
      <c r="L17" s="16">
        <v>1633</v>
      </c>
      <c r="M17" s="16">
        <f>L17-B17</f>
        <v>268</v>
      </c>
      <c r="N17" s="17">
        <f>(L17/B17)-1</f>
        <v>0.19633699633699631</v>
      </c>
    </row>
    <row r="18" spans="1:14" x14ac:dyDescent="0.2">
      <c r="A18" s="6"/>
      <c r="M18" s="20"/>
      <c r="N18" s="21"/>
    </row>
    <row r="19" spans="1:14" x14ac:dyDescent="0.2">
      <c r="A19" s="18" t="s">
        <v>13</v>
      </c>
      <c r="B19" s="25">
        <v>294</v>
      </c>
      <c r="C19" s="25">
        <v>275</v>
      </c>
      <c r="D19" s="25">
        <v>279</v>
      </c>
      <c r="E19" s="25">
        <v>290</v>
      </c>
      <c r="F19" s="25">
        <v>321</v>
      </c>
      <c r="G19" s="25">
        <v>344</v>
      </c>
      <c r="H19" s="25">
        <v>347</v>
      </c>
      <c r="I19" s="25">
        <v>348</v>
      </c>
      <c r="J19" s="25">
        <v>350</v>
      </c>
      <c r="K19" s="25">
        <v>350</v>
      </c>
      <c r="L19" s="25">
        <v>352</v>
      </c>
      <c r="M19" s="16">
        <f>L19-B19</f>
        <v>58</v>
      </c>
      <c r="N19" s="17">
        <f>(L19/B19)-1</f>
        <v>0.19727891156462585</v>
      </c>
    </row>
    <row r="20" spans="1:14" x14ac:dyDescent="0.2">
      <c r="A20" s="18"/>
      <c r="B20" s="26"/>
      <c r="M20" s="20"/>
    </row>
    <row r="21" spans="1:14" x14ac:dyDescent="0.2">
      <c r="A21" s="18" t="s">
        <v>14</v>
      </c>
      <c r="B21" s="25">
        <v>1071</v>
      </c>
      <c r="C21" s="25">
        <v>1002</v>
      </c>
      <c r="D21" s="25">
        <v>1018</v>
      </c>
      <c r="E21" s="25">
        <v>1058</v>
      </c>
      <c r="F21" s="25">
        <v>1170</v>
      </c>
      <c r="G21" s="25">
        <v>1256</v>
      </c>
      <c r="H21" s="25">
        <v>1264</v>
      </c>
      <c r="I21" s="25">
        <v>1270</v>
      </c>
      <c r="J21" s="25">
        <v>1274</v>
      </c>
      <c r="K21" s="25">
        <v>1278</v>
      </c>
      <c r="L21" s="25">
        <v>1281</v>
      </c>
      <c r="M21" s="16">
        <f>L21-B21</f>
        <v>210</v>
      </c>
      <c r="N21" s="17">
        <f>(L21/B21)-1</f>
        <v>0.19607843137254899</v>
      </c>
    </row>
    <row r="22" spans="1:14" x14ac:dyDescent="0.2">
      <c r="A22" s="22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6"/>
    </row>
    <row r="23" spans="1:14" x14ac:dyDescent="0.2">
      <c r="A23" s="6" t="s">
        <v>16</v>
      </c>
      <c r="B23" s="16">
        <f t="shared" ref="B23:K23" si="3">B25+B27</f>
        <v>740</v>
      </c>
      <c r="C23" s="16">
        <f t="shared" si="3"/>
        <v>739</v>
      </c>
      <c r="D23" s="16">
        <f t="shared" si="3"/>
        <v>744</v>
      </c>
      <c r="E23" s="16">
        <f t="shared" si="3"/>
        <v>747</v>
      </c>
      <c r="F23" s="16">
        <f t="shared" si="3"/>
        <v>771</v>
      </c>
      <c r="G23" s="16">
        <f t="shared" si="3"/>
        <v>800</v>
      </c>
      <c r="H23" s="16">
        <f t="shared" si="3"/>
        <v>808</v>
      </c>
      <c r="I23" s="16">
        <f t="shared" si="3"/>
        <v>814</v>
      </c>
      <c r="J23" s="16">
        <f t="shared" si="3"/>
        <v>817</v>
      </c>
      <c r="K23" s="16">
        <f t="shared" si="3"/>
        <v>820</v>
      </c>
      <c r="L23" s="16">
        <v>823</v>
      </c>
      <c r="M23" s="16">
        <f>L23-B23</f>
        <v>83</v>
      </c>
      <c r="N23" s="17">
        <f>(L23/B23)-1</f>
        <v>0.11216216216216224</v>
      </c>
    </row>
    <row r="24" spans="1:14" x14ac:dyDescent="0.2">
      <c r="A24" s="6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0"/>
      <c r="N24" s="21"/>
    </row>
    <row r="25" spans="1:14" x14ac:dyDescent="0.2">
      <c r="A25" s="18" t="s">
        <v>13</v>
      </c>
      <c r="B25" s="25">
        <v>696</v>
      </c>
      <c r="C25" s="25">
        <v>695</v>
      </c>
      <c r="D25" s="25">
        <v>698</v>
      </c>
      <c r="E25" s="25">
        <v>701</v>
      </c>
      <c r="F25" s="25">
        <v>723</v>
      </c>
      <c r="G25" s="25">
        <v>751</v>
      </c>
      <c r="H25" s="25">
        <v>758</v>
      </c>
      <c r="I25" s="25">
        <v>764</v>
      </c>
      <c r="J25" s="25">
        <v>765</v>
      </c>
      <c r="K25" s="25">
        <v>768</v>
      </c>
      <c r="L25" s="25">
        <v>771</v>
      </c>
      <c r="M25" s="16">
        <f>L25-B25</f>
        <v>75</v>
      </c>
      <c r="N25" s="17">
        <f>(L25/B25)-1</f>
        <v>0.10775862068965525</v>
      </c>
    </row>
    <row r="26" spans="1:14" x14ac:dyDescent="0.2">
      <c r="A26" s="18"/>
      <c r="B26" s="26"/>
      <c r="C26" s="26"/>
      <c r="D26" s="26"/>
      <c r="E26" s="26"/>
      <c r="F26" s="26"/>
      <c r="G26" s="28"/>
      <c r="H26" s="26"/>
      <c r="I26" s="26"/>
      <c r="J26" s="26"/>
      <c r="K26" s="26"/>
      <c r="L26" s="28"/>
      <c r="M26" s="20"/>
    </row>
    <row r="27" spans="1:14" x14ac:dyDescent="0.2">
      <c r="A27" s="18" t="s">
        <v>14</v>
      </c>
      <c r="B27" s="25">
        <v>44</v>
      </c>
      <c r="C27" s="25">
        <v>44</v>
      </c>
      <c r="D27" s="25">
        <v>46</v>
      </c>
      <c r="E27" s="25">
        <v>46</v>
      </c>
      <c r="F27" s="25">
        <v>48</v>
      </c>
      <c r="G27" s="25">
        <v>49</v>
      </c>
      <c r="H27" s="25">
        <v>50</v>
      </c>
      <c r="I27" s="25">
        <v>50</v>
      </c>
      <c r="J27" s="25">
        <v>52</v>
      </c>
      <c r="K27" s="25">
        <v>52</v>
      </c>
      <c r="L27" s="25">
        <v>52</v>
      </c>
      <c r="M27" s="16">
        <f>L27-B27</f>
        <v>8</v>
      </c>
      <c r="N27" s="17">
        <f>(L27/B27)-1</f>
        <v>0.18181818181818188</v>
      </c>
    </row>
    <row r="28" spans="1:14" x14ac:dyDescent="0.2">
      <c r="A28" s="1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6"/>
      <c r="N28" s="26"/>
    </row>
    <row r="29" spans="1:14" x14ac:dyDescent="0.2">
      <c r="A29" s="31" t="s">
        <v>17</v>
      </c>
      <c r="B29" s="29">
        <v>2558</v>
      </c>
      <c r="C29" s="30">
        <v>2386</v>
      </c>
      <c r="D29" s="30">
        <v>2413.21</v>
      </c>
      <c r="E29" s="30">
        <v>2472.17</v>
      </c>
      <c r="F29" s="30">
        <v>2640.74</v>
      </c>
      <c r="G29" s="30">
        <v>2721</v>
      </c>
      <c r="H29" s="30">
        <v>2758</v>
      </c>
      <c r="I29" s="30">
        <v>2790</v>
      </c>
      <c r="J29" s="30">
        <v>2801</v>
      </c>
      <c r="K29" s="30">
        <v>2810</v>
      </c>
      <c r="L29" s="30">
        <v>2817</v>
      </c>
      <c r="M29" s="16">
        <f>L29-B29</f>
        <v>259</v>
      </c>
      <c r="N29" s="17">
        <f>(L29/B29)-1</f>
        <v>0.10125097732603594</v>
      </c>
    </row>
    <row r="30" spans="1:14" x14ac:dyDescent="0.2">
      <c r="A30" s="6" t="s">
        <v>18</v>
      </c>
      <c r="B30" s="32">
        <v>639</v>
      </c>
      <c r="C30" s="33">
        <v>635</v>
      </c>
      <c r="D30" s="33">
        <v>637</v>
      </c>
      <c r="E30" s="33">
        <v>641</v>
      </c>
      <c r="F30" s="33">
        <v>650</v>
      </c>
      <c r="G30" s="33">
        <v>661</v>
      </c>
      <c r="H30" s="33">
        <v>672</v>
      </c>
      <c r="I30" s="33">
        <v>683</v>
      </c>
      <c r="J30" s="33">
        <v>691</v>
      </c>
      <c r="K30" s="33">
        <v>697</v>
      </c>
      <c r="L30" s="33">
        <v>700</v>
      </c>
      <c r="M30" s="16">
        <f>L30-B30</f>
        <v>61</v>
      </c>
      <c r="N30" s="17">
        <f>(L30/B30)-1</f>
        <v>9.5461658841940578E-2</v>
      </c>
    </row>
    <row r="31" spans="1:14" x14ac:dyDescent="0.2">
      <c r="A31" s="18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</row>
    <row r="32" spans="1:14" x14ac:dyDescent="0.2">
      <c r="A32" s="35"/>
      <c r="B32" s="35"/>
      <c r="M32" s="35"/>
      <c r="N32" s="35"/>
    </row>
    <row r="33" spans="1:14" x14ac:dyDescent="0.2">
      <c r="A33" s="73" t="s">
        <v>19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</row>
    <row r="34" spans="1:14" x14ac:dyDescent="0.2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  <c r="N34" s="39"/>
    </row>
    <row r="35" spans="1:14" x14ac:dyDescent="0.2">
      <c r="A35" s="18"/>
      <c r="B35" s="7" t="s">
        <v>6</v>
      </c>
      <c r="C35" s="40" t="s">
        <v>20</v>
      </c>
      <c r="D35" s="8" t="s">
        <v>21</v>
      </c>
      <c r="E35" s="8"/>
      <c r="F35" s="8"/>
      <c r="G35" s="8"/>
      <c r="H35" s="8"/>
      <c r="I35" s="8"/>
      <c r="J35" s="8"/>
      <c r="K35" s="8"/>
      <c r="L35" s="8"/>
      <c r="M35" s="74" t="s">
        <v>8</v>
      </c>
      <c r="N35" s="74"/>
    </row>
    <row r="36" spans="1:14" x14ac:dyDescent="0.2">
      <c r="A36" s="78" t="s">
        <v>22</v>
      </c>
      <c r="B36" s="41">
        <v>2021</v>
      </c>
      <c r="C36" s="41">
        <v>2022</v>
      </c>
      <c r="D36" s="41">
        <v>2023</v>
      </c>
      <c r="E36" s="41">
        <v>2024</v>
      </c>
      <c r="F36" s="41">
        <v>2025</v>
      </c>
      <c r="G36" s="41">
        <v>2026</v>
      </c>
      <c r="H36" s="41">
        <v>2027</v>
      </c>
      <c r="I36" s="41">
        <v>2028</v>
      </c>
      <c r="J36" s="41">
        <v>2029</v>
      </c>
      <c r="K36" s="41">
        <v>2030</v>
      </c>
      <c r="L36" s="41">
        <v>2031</v>
      </c>
      <c r="M36" s="14" t="s">
        <v>9</v>
      </c>
      <c r="N36" s="14" t="s">
        <v>10</v>
      </c>
    </row>
    <row r="37" spans="1:14" x14ac:dyDescent="0.2">
      <c r="A37" s="79"/>
      <c r="B37" s="37">
        <v>2747.8</v>
      </c>
      <c r="C37" s="37">
        <v>2673.26</v>
      </c>
      <c r="D37" s="37">
        <v>2717.57</v>
      </c>
      <c r="E37" s="37">
        <v>2815.95</v>
      </c>
      <c r="F37" s="37">
        <v>2871.17</v>
      </c>
      <c r="G37" s="37">
        <v>2915.32</v>
      </c>
      <c r="H37" s="37">
        <v>2935.73</v>
      </c>
      <c r="I37" s="37">
        <v>2950.3</v>
      </c>
      <c r="J37" s="37">
        <v>2961.24</v>
      </c>
      <c r="K37" s="37">
        <v>2969.98</v>
      </c>
      <c r="L37" s="37">
        <v>2978</v>
      </c>
      <c r="M37" s="42">
        <f>L37-B37</f>
        <v>230.19999999999982</v>
      </c>
      <c r="N37" s="43">
        <f>M37/B37</f>
        <v>8.3776111798529659E-2</v>
      </c>
    </row>
    <row r="38" spans="1:14" x14ac:dyDescent="0.2">
      <c r="A38" s="18"/>
      <c r="B38" s="44"/>
      <c r="C38" s="45"/>
      <c r="D38" s="46"/>
      <c r="E38" s="46"/>
      <c r="F38" s="46"/>
      <c r="G38" s="47"/>
      <c r="H38" s="45"/>
      <c r="I38" s="45"/>
      <c r="J38" s="45"/>
      <c r="K38" s="45"/>
      <c r="L38" s="45"/>
      <c r="M38" s="48"/>
      <c r="N38" s="49"/>
    </row>
    <row r="39" spans="1:14" x14ac:dyDescent="0.2">
      <c r="A39" s="50" t="s">
        <v>23</v>
      </c>
      <c r="B39" s="51">
        <f t="shared" ref="B39:G39" si="4">SUM(B40:B44)</f>
        <v>45</v>
      </c>
      <c r="C39" s="51">
        <f t="shared" si="4"/>
        <v>44</v>
      </c>
      <c r="D39" s="51">
        <f t="shared" si="4"/>
        <v>46</v>
      </c>
      <c r="E39" s="51">
        <f t="shared" si="4"/>
        <v>48</v>
      </c>
      <c r="F39" s="51">
        <f t="shared" si="4"/>
        <v>49</v>
      </c>
      <c r="G39" s="51">
        <f t="shared" si="4"/>
        <v>50</v>
      </c>
      <c r="H39" s="52"/>
      <c r="I39" s="52"/>
      <c r="J39" s="52"/>
      <c r="K39" s="52"/>
      <c r="L39" s="52"/>
      <c r="M39" s="51">
        <f>SUM(M40:M44)</f>
        <v>5</v>
      </c>
      <c r="N39" s="53">
        <f>M39/B39</f>
        <v>0.1111111111111111</v>
      </c>
    </row>
    <row r="40" spans="1:14" x14ac:dyDescent="0.2">
      <c r="A40" s="18" t="s">
        <v>24</v>
      </c>
      <c r="B40" s="25">
        <v>45</v>
      </c>
      <c r="C40" s="25">
        <v>44</v>
      </c>
      <c r="D40" s="25">
        <v>46</v>
      </c>
      <c r="E40" s="25">
        <v>48</v>
      </c>
      <c r="F40" s="25">
        <v>49</v>
      </c>
      <c r="G40" s="25">
        <v>50</v>
      </c>
      <c r="H40" s="54"/>
      <c r="I40" s="54"/>
      <c r="J40" s="54"/>
      <c r="K40" s="54"/>
      <c r="L40" s="54"/>
      <c r="M40" s="51">
        <f>G40-B40</f>
        <v>5</v>
      </c>
      <c r="N40" s="53">
        <f>M40/B40</f>
        <v>0.1111111111111111</v>
      </c>
    </row>
    <row r="41" spans="1:14" x14ac:dyDescent="0.2">
      <c r="A41" s="18" t="s">
        <v>25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1">
        <f t="shared" ref="M41:M44" si="5">L41-B41</f>
        <v>0</v>
      </c>
      <c r="N41" s="53" t="e">
        <f t="shared" ref="N41:N44" si="6">M41/B41</f>
        <v>#DIV/0!</v>
      </c>
    </row>
    <row r="42" spans="1:14" x14ac:dyDescent="0.2">
      <c r="A42" s="18" t="s">
        <v>26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1">
        <f t="shared" si="5"/>
        <v>0</v>
      </c>
      <c r="N42" s="53" t="e">
        <f t="shared" si="6"/>
        <v>#DIV/0!</v>
      </c>
    </row>
    <row r="43" spans="1:14" x14ac:dyDescent="0.2">
      <c r="A43" s="18" t="s">
        <v>27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1">
        <f t="shared" si="5"/>
        <v>0</v>
      </c>
      <c r="N43" s="53" t="e">
        <f t="shared" si="6"/>
        <v>#DIV/0!</v>
      </c>
    </row>
    <row r="44" spans="1:14" x14ac:dyDescent="0.2">
      <c r="A44" s="18" t="s">
        <v>28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1">
        <f t="shared" si="5"/>
        <v>0</v>
      </c>
      <c r="N44" s="53" t="e">
        <f t="shared" si="6"/>
        <v>#DIV/0!</v>
      </c>
    </row>
    <row r="45" spans="1:14" x14ac:dyDescent="0.2">
      <c r="A45" s="18"/>
      <c r="B45" s="26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27"/>
      <c r="N45" s="57"/>
    </row>
    <row r="46" spans="1:14" x14ac:dyDescent="0.2">
      <c r="A46" s="18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7"/>
      <c r="N46" s="57"/>
    </row>
    <row r="47" spans="1:14" x14ac:dyDescent="0.2">
      <c r="A47" s="73" t="s">
        <v>29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</row>
    <row r="48" spans="1:14" x14ac:dyDescent="0.2">
      <c r="A48" s="6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38"/>
      <c r="N48" s="39"/>
    </row>
    <row r="49" spans="1:15" x14ac:dyDescent="0.2">
      <c r="A49" s="18"/>
      <c r="B49" s="7" t="s">
        <v>6</v>
      </c>
      <c r="C49" s="40" t="s">
        <v>20</v>
      </c>
      <c r="D49" s="8" t="s">
        <v>30</v>
      </c>
      <c r="E49" s="8"/>
      <c r="F49" s="8"/>
      <c r="G49" s="8"/>
      <c r="H49" s="8"/>
      <c r="I49" s="8"/>
      <c r="J49" s="8"/>
      <c r="K49" s="8"/>
      <c r="L49" s="8"/>
      <c r="M49" s="74" t="s">
        <v>31</v>
      </c>
      <c r="N49" s="74"/>
    </row>
    <row r="50" spans="1:15" x14ac:dyDescent="0.2">
      <c r="A50" s="60"/>
      <c r="B50" s="41">
        <v>2021</v>
      </c>
      <c r="C50" s="61">
        <v>2022</v>
      </c>
      <c r="D50" s="41">
        <v>2023</v>
      </c>
      <c r="E50" s="61">
        <v>2024</v>
      </c>
      <c r="F50" s="41">
        <v>2025</v>
      </c>
      <c r="G50" s="61">
        <v>2026</v>
      </c>
      <c r="H50" s="41">
        <v>2027</v>
      </c>
      <c r="I50" s="61">
        <v>2028</v>
      </c>
      <c r="J50" s="41">
        <v>2029</v>
      </c>
      <c r="K50" s="61">
        <v>2030</v>
      </c>
      <c r="L50" s="41">
        <v>2031</v>
      </c>
      <c r="M50" s="14" t="s">
        <v>9</v>
      </c>
      <c r="N50" s="14" t="s">
        <v>10</v>
      </c>
    </row>
    <row r="51" spans="1:15" x14ac:dyDescent="0.2">
      <c r="A51" s="62" t="s">
        <v>32</v>
      </c>
      <c r="B51" s="51">
        <f>SUM(B52:B56)</f>
        <v>1377</v>
      </c>
      <c r="C51" s="51">
        <f>SUM(C52:C56)</f>
        <v>1377</v>
      </c>
      <c r="D51" s="51">
        <f t="shared" ref="D51:L51" si="7">SUM(D52:D56)</f>
        <v>1397</v>
      </c>
      <c r="E51" s="51">
        <f t="shared" si="7"/>
        <v>1430</v>
      </c>
      <c r="F51" s="51">
        <f t="shared" si="7"/>
        <v>1500</v>
      </c>
      <c r="G51" s="51">
        <f t="shared" si="7"/>
        <v>1555</v>
      </c>
      <c r="H51" s="51">
        <f t="shared" si="7"/>
        <v>1595</v>
      </c>
      <c r="I51" s="51">
        <f t="shared" si="7"/>
        <v>1625</v>
      </c>
      <c r="J51" s="51">
        <f t="shared" si="7"/>
        <v>1625</v>
      </c>
      <c r="K51" s="51">
        <f t="shared" si="7"/>
        <v>1625</v>
      </c>
      <c r="L51" s="51">
        <f t="shared" si="7"/>
        <v>1625</v>
      </c>
      <c r="M51" s="51">
        <f>SUM(M52:M59)</f>
        <v>248</v>
      </c>
      <c r="N51" s="63">
        <f>M51/B51</f>
        <v>0.18010167029774873</v>
      </c>
    </row>
    <row r="52" spans="1:15" x14ac:dyDescent="0.2">
      <c r="A52" s="18" t="s">
        <v>33</v>
      </c>
      <c r="B52" s="25">
        <v>530</v>
      </c>
      <c r="C52" s="25">
        <v>530</v>
      </c>
      <c r="D52" s="25">
        <v>535</v>
      </c>
      <c r="E52" s="25">
        <v>540</v>
      </c>
      <c r="F52" s="25">
        <v>550</v>
      </c>
      <c r="G52" s="25">
        <v>565</v>
      </c>
      <c r="H52" s="25">
        <v>575</v>
      </c>
      <c r="I52" s="25">
        <v>600</v>
      </c>
      <c r="J52" s="25">
        <v>600</v>
      </c>
      <c r="K52" s="25">
        <v>600</v>
      </c>
      <c r="L52" s="25">
        <v>600</v>
      </c>
      <c r="M52" s="51">
        <f>L52-B52</f>
        <v>70</v>
      </c>
      <c r="N52" s="53">
        <f>M52/B52</f>
        <v>0.13207547169811321</v>
      </c>
    </row>
    <row r="53" spans="1:15" x14ac:dyDescent="0.2">
      <c r="A53" s="18" t="s">
        <v>34</v>
      </c>
      <c r="B53" s="64">
        <v>68</v>
      </c>
      <c r="C53" s="64">
        <v>68</v>
      </c>
      <c r="D53" s="64">
        <v>70</v>
      </c>
      <c r="E53" s="64">
        <v>80</v>
      </c>
      <c r="F53" s="64">
        <v>85</v>
      </c>
      <c r="G53" s="25">
        <v>100</v>
      </c>
      <c r="H53" s="25">
        <v>100</v>
      </c>
      <c r="I53" s="25">
        <v>100</v>
      </c>
      <c r="J53" s="25">
        <v>100</v>
      </c>
      <c r="K53" s="25">
        <v>100</v>
      </c>
      <c r="L53" s="25">
        <v>100</v>
      </c>
      <c r="M53" s="51">
        <f t="shared" ref="M53:M56" si="8">L53-B53</f>
        <v>32</v>
      </c>
      <c r="N53" s="53">
        <f>M53/B53</f>
        <v>0.47058823529411764</v>
      </c>
    </row>
    <row r="54" spans="1:15" x14ac:dyDescent="0.2">
      <c r="A54" s="18" t="s">
        <v>35</v>
      </c>
      <c r="B54" s="64">
        <v>349</v>
      </c>
      <c r="C54" s="64">
        <v>349</v>
      </c>
      <c r="D54" s="64">
        <v>355</v>
      </c>
      <c r="E54" s="64">
        <v>365</v>
      </c>
      <c r="F54" s="64">
        <v>380</v>
      </c>
      <c r="G54" s="25">
        <v>400</v>
      </c>
      <c r="H54" s="25">
        <v>425</v>
      </c>
      <c r="I54" s="25">
        <v>425</v>
      </c>
      <c r="J54" s="25">
        <v>425</v>
      </c>
      <c r="K54" s="25">
        <v>425</v>
      </c>
      <c r="L54" s="25">
        <v>425</v>
      </c>
      <c r="M54" s="51">
        <f t="shared" si="8"/>
        <v>76</v>
      </c>
      <c r="N54" s="53">
        <f t="shared" ref="N54:N56" si="9">M54/B54</f>
        <v>0.2177650429799427</v>
      </c>
      <c r="O54" s="65"/>
    </row>
    <row r="55" spans="1:15" x14ac:dyDescent="0.2">
      <c r="A55" s="18" t="s">
        <v>36</v>
      </c>
      <c r="B55" s="64">
        <v>166</v>
      </c>
      <c r="C55" s="64">
        <v>166</v>
      </c>
      <c r="D55" s="64">
        <v>170</v>
      </c>
      <c r="E55" s="64">
        <v>175</v>
      </c>
      <c r="F55" s="64">
        <v>200</v>
      </c>
      <c r="G55" s="25">
        <v>200</v>
      </c>
      <c r="H55" s="25">
        <v>200</v>
      </c>
      <c r="I55" s="25">
        <v>200</v>
      </c>
      <c r="J55" s="25">
        <v>200</v>
      </c>
      <c r="K55" s="25">
        <v>200</v>
      </c>
      <c r="L55" s="64">
        <v>200</v>
      </c>
      <c r="M55" s="51">
        <f t="shared" si="8"/>
        <v>34</v>
      </c>
      <c r="N55" s="53">
        <f t="shared" si="9"/>
        <v>0.20481927710843373</v>
      </c>
    </row>
    <row r="56" spans="1:15" x14ac:dyDescent="0.2">
      <c r="A56" s="18" t="s">
        <v>37</v>
      </c>
      <c r="B56" s="25">
        <v>264</v>
      </c>
      <c r="C56" s="25">
        <v>264</v>
      </c>
      <c r="D56" s="25">
        <v>267</v>
      </c>
      <c r="E56" s="25">
        <v>270</v>
      </c>
      <c r="F56" s="25">
        <v>285</v>
      </c>
      <c r="G56" s="25">
        <v>290</v>
      </c>
      <c r="H56" s="25">
        <v>295</v>
      </c>
      <c r="I56" s="25">
        <v>300</v>
      </c>
      <c r="J56" s="25">
        <v>300</v>
      </c>
      <c r="K56" s="25">
        <v>300</v>
      </c>
      <c r="L56" s="25">
        <v>300</v>
      </c>
      <c r="M56" s="66">
        <f t="shared" si="8"/>
        <v>36</v>
      </c>
      <c r="N56" s="67">
        <f t="shared" si="9"/>
        <v>0.13636363636363635</v>
      </c>
    </row>
    <row r="57" spans="1:15" x14ac:dyDescent="0.2">
      <c r="A57" s="18" t="s">
        <v>38</v>
      </c>
      <c r="B57" s="68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69"/>
      <c r="N57" s="69"/>
    </row>
    <row r="58" spans="1:15" x14ac:dyDescent="0.2">
      <c r="A58" s="18" t="s">
        <v>39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</row>
    <row r="59" spans="1:15" x14ac:dyDescent="0.2">
      <c r="A59" s="18" t="s">
        <v>28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</row>
    <row r="60" spans="1:15" x14ac:dyDescent="0.2">
      <c r="A60" s="18"/>
      <c r="B60" s="26"/>
      <c r="C60" s="26"/>
      <c r="D60" s="26"/>
      <c r="E60" s="26"/>
      <c r="F60" s="71"/>
      <c r="G60" s="26"/>
      <c r="H60" s="26"/>
      <c r="I60" s="26"/>
      <c r="J60" s="26"/>
      <c r="K60" s="26"/>
      <c r="L60" s="26"/>
      <c r="M60" s="27"/>
      <c r="N60" s="57"/>
    </row>
    <row r="61" spans="1:15" x14ac:dyDescent="0.2">
      <c r="A61" s="75" t="s">
        <v>40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</row>
    <row r="62" spans="1:15" x14ac:dyDescent="0.2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</row>
    <row r="63" spans="1:15" x14ac:dyDescent="0.2">
      <c r="A63" s="18"/>
    </row>
    <row r="65" spans="1:15" x14ac:dyDescent="0.2">
      <c r="A65" t="s">
        <v>41</v>
      </c>
    </row>
    <row r="66" spans="1:15" x14ac:dyDescent="0.2">
      <c r="A66" t="s">
        <v>42</v>
      </c>
    </row>
    <row r="67" spans="1:15" x14ac:dyDescent="0.2">
      <c r="A67" t="s">
        <v>44</v>
      </c>
    </row>
    <row r="68" spans="1:15" x14ac:dyDescent="0.2">
      <c r="A68" t="s">
        <v>46</v>
      </c>
    </row>
    <row r="69" spans="1:15" x14ac:dyDescent="0.2">
      <c r="A69" t="s">
        <v>45</v>
      </c>
    </row>
    <row r="72" spans="1:15" x14ac:dyDescent="0.2">
      <c r="A72" s="60"/>
      <c r="B72" s="41">
        <v>2021</v>
      </c>
      <c r="C72" s="61">
        <v>2022</v>
      </c>
      <c r="D72" s="41">
        <v>2023</v>
      </c>
      <c r="E72" s="61">
        <v>2024</v>
      </c>
      <c r="F72" s="41">
        <v>2025</v>
      </c>
      <c r="G72" s="61">
        <v>2026</v>
      </c>
      <c r="H72" s="41">
        <v>2027</v>
      </c>
      <c r="I72" s="61">
        <v>2028</v>
      </c>
      <c r="J72" s="41">
        <v>2029</v>
      </c>
      <c r="K72" s="61">
        <v>2030</v>
      </c>
      <c r="L72" s="41">
        <v>2031</v>
      </c>
      <c r="M72" s="14" t="s">
        <v>9</v>
      </c>
      <c r="N72" s="14" t="s">
        <v>10</v>
      </c>
    </row>
    <row r="73" spans="1:15" x14ac:dyDescent="0.2">
      <c r="A73" s="62" t="s">
        <v>32</v>
      </c>
      <c r="B73" s="51">
        <f>SUM(B74:B78)</f>
        <v>1377</v>
      </c>
      <c r="C73" s="51">
        <f t="shared" ref="C73:L73" si="10">SUM(C74:C78)</f>
        <v>1510</v>
      </c>
      <c r="D73" s="51">
        <f t="shared" si="10"/>
        <v>1576</v>
      </c>
      <c r="E73" s="51">
        <f t="shared" si="10"/>
        <v>1638</v>
      </c>
      <c r="F73" s="51">
        <f t="shared" si="10"/>
        <v>1692</v>
      </c>
      <c r="G73" s="51">
        <f t="shared" si="10"/>
        <v>1726</v>
      </c>
      <c r="H73" s="51">
        <f t="shared" si="10"/>
        <v>1736</v>
      </c>
      <c r="I73" s="51">
        <f t="shared" si="10"/>
        <v>1742</v>
      </c>
      <c r="J73" s="51">
        <f t="shared" si="10"/>
        <v>1745</v>
      </c>
      <c r="K73" s="51">
        <f t="shared" si="10"/>
        <v>1752</v>
      </c>
      <c r="L73" s="51">
        <f t="shared" si="10"/>
        <v>1760</v>
      </c>
      <c r="M73" s="51">
        <f>SUM(M74:M81)</f>
        <v>383</v>
      </c>
      <c r="N73" s="63">
        <f>M73/B73</f>
        <v>0.27814088598402326</v>
      </c>
    </row>
    <row r="74" spans="1:15" x14ac:dyDescent="0.2">
      <c r="A74" s="18" t="s">
        <v>33</v>
      </c>
      <c r="B74" s="25">
        <v>530</v>
      </c>
      <c r="C74" s="25">
        <v>540</v>
      </c>
      <c r="D74" s="25">
        <v>570</v>
      </c>
      <c r="E74" s="25">
        <v>602</v>
      </c>
      <c r="F74" s="25">
        <v>614</v>
      </c>
      <c r="G74" s="25">
        <v>631</v>
      </c>
      <c r="H74" s="25">
        <v>634</v>
      </c>
      <c r="I74" s="25">
        <v>637</v>
      </c>
      <c r="J74" s="25">
        <v>636</v>
      </c>
      <c r="K74" s="25">
        <v>638</v>
      </c>
      <c r="L74" s="25">
        <v>640</v>
      </c>
      <c r="M74" s="51">
        <f>L74-B74</f>
        <v>110</v>
      </c>
      <c r="N74" s="53">
        <f>M74/B74</f>
        <v>0.20754716981132076</v>
      </c>
    </row>
    <row r="75" spans="1:15" x14ac:dyDescent="0.2">
      <c r="A75" s="18" t="s">
        <v>34</v>
      </c>
      <c r="B75" s="64">
        <v>68</v>
      </c>
      <c r="C75" s="64">
        <v>78</v>
      </c>
      <c r="D75" s="64">
        <v>89</v>
      </c>
      <c r="E75" s="64">
        <v>94</v>
      </c>
      <c r="F75" s="64">
        <v>100</v>
      </c>
      <c r="G75" s="64">
        <v>108</v>
      </c>
      <c r="H75" s="64">
        <v>112</v>
      </c>
      <c r="I75" s="64">
        <v>115</v>
      </c>
      <c r="J75" s="64">
        <v>116</v>
      </c>
      <c r="K75" s="64">
        <v>118</v>
      </c>
      <c r="L75" s="64">
        <v>120</v>
      </c>
      <c r="M75" s="51">
        <f t="shared" ref="M75:M78" si="11">L75-B75</f>
        <v>52</v>
      </c>
      <c r="N75" s="53">
        <f>M75/B75</f>
        <v>0.76470588235294112</v>
      </c>
    </row>
    <row r="76" spans="1:15" x14ac:dyDescent="0.2">
      <c r="A76" s="18" t="s">
        <v>35</v>
      </c>
      <c r="B76" s="64">
        <v>349</v>
      </c>
      <c r="C76" s="64">
        <v>425</v>
      </c>
      <c r="D76" s="64">
        <v>450</v>
      </c>
      <c r="E76" s="64">
        <v>475</v>
      </c>
      <c r="F76" s="64">
        <v>500</v>
      </c>
      <c r="G76" s="64">
        <v>500</v>
      </c>
      <c r="H76" s="64">
        <v>500</v>
      </c>
      <c r="I76" s="64">
        <v>500</v>
      </c>
      <c r="J76" s="64">
        <v>500</v>
      </c>
      <c r="K76" s="64">
        <v>500</v>
      </c>
      <c r="L76" s="64">
        <v>500</v>
      </c>
      <c r="M76" s="51">
        <f t="shared" si="11"/>
        <v>151</v>
      </c>
      <c r="N76" s="53">
        <f t="shared" ref="N76:N78" si="12">M76/B76</f>
        <v>0.43266475644699143</v>
      </c>
      <c r="O76" s="65"/>
    </row>
    <row r="77" spans="1:15" x14ac:dyDescent="0.2">
      <c r="A77" s="18" t="s">
        <v>36</v>
      </c>
      <c r="B77" s="64">
        <v>166</v>
      </c>
      <c r="C77" s="64">
        <v>200</v>
      </c>
      <c r="D77" s="64">
        <v>200</v>
      </c>
      <c r="E77" s="64">
        <v>200</v>
      </c>
      <c r="F77" s="64">
        <v>200</v>
      </c>
      <c r="G77" s="64">
        <v>200</v>
      </c>
      <c r="H77" s="64">
        <v>200</v>
      </c>
      <c r="I77" s="64">
        <v>200</v>
      </c>
      <c r="J77" s="64">
        <v>200</v>
      </c>
      <c r="K77" s="64">
        <v>200</v>
      </c>
      <c r="L77" s="64">
        <v>200</v>
      </c>
      <c r="M77" s="51">
        <f t="shared" si="11"/>
        <v>34</v>
      </c>
      <c r="N77" s="53">
        <f t="shared" si="12"/>
        <v>0.20481927710843373</v>
      </c>
    </row>
    <row r="78" spans="1:15" x14ac:dyDescent="0.2">
      <c r="A78" s="18" t="s">
        <v>37</v>
      </c>
      <c r="B78" s="25">
        <v>264</v>
      </c>
      <c r="C78" s="25">
        <v>267</v>
      </c>
      <c r="D78" s="25">
        <v>267</v>
      </c>
      <c r="E78" s="25">
        <v>267</v>
      </c>
      <c r="F78" s="25">
        <v>278</v>
      </c>
      <c r="G78" s="25">
        <v>287</v>
      </c>
      <c r="H78" s="25">
        <v>290</v>
      </c>
      <c r="I78" s="25">
        <v>290</v>
      </c>
      <c r="J78" s="25">
        <v>293</v>
      </c>
      <c r="K78" s="25">
        <v>296</v>
      </c>
      <c r="L78" s="25">
        <v>300</v>
      </c>
      <c r="M78" s="66">
        <f t="shared" si="11"/>
        <v>36</v>
      </c>
      <c r="N78" s="67">
        <f t="shared" si="12"/>
        <v>0.13636363636363635</v>
      </c>
    </row>
    <row r="79" spans="1:15" x14ac:dyDescent="0.2">
      <c r="A79" s="18" t="s">
        <v>38</v>
      </c>
      <c r="B79" s="68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</row>
    <row r="80" spans="1:15" x14ac:dyDescent="0.2">
      <c r="A80" s="18" t="s">
        <v>39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</row>
    <row r="81" spans="1:14" x14ac:dyDescent="0.2">
      <c r="A81" s="18" t="s">
        <v>28</v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</row>
    <row r="82" spans="1:14" x14ac:dyDescent="0.2">
      <c r="A82" s="1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7"/>
      <c r="N82" s="57"/>
    </row>
    <row r="83" spans="1:14" x14ac:dyDescent="0.2">
      <c r="A83" s="75" t="s">
        <v>40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</row>
    <row r="84" spans="1:14" x14ac:dyDescent="0.2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</row>
    <row r="85" spans="1:14" x14ac:dyDescent="0.2">
      <c r="A85" s="18"/>
    </row>
  </sheetData>
  <mergeCells count="10">
    <mergeCell ref="A47:N47"/>
    <mergeCell ref="M49:N49"/>
    <mergeCell ref="A61:N62"/>
    <mergeCell ref="A83:N84"/>
    <mergeCell ref="A1:N1"/>
    <mergeCell ref="A6:N6"/>
    <mergeCell ref="M7:N7"/>
    <mergeCell ref="A33:N33"/>
    <mergeCell ref="M35:N35"/>
    <mergeCell ref="A36:A37"/>
  </mergeCells>
  <printOptions horizontalCentered="1"/>
  <pageMargins left="0.17" right="0.17" top="0.5" bottom="0.5" header="0.5" footer="0.5"/>
  <pageSetup scale="5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Ubalt EnrlProj 2022-31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 Moniodis</dc:creator>
  <cp:lastModifiedBy>Alicia Campbell</cp:lastModifiedBy>
  <dcterms:created xsi:type="dcterms:W3CDTF">2022-03-07T18:48:10Z</dcterms:created>
  <dcterms:modified xsi:type="dcterms:W3CDTF">2024-11-05T15:20:26Z</dcterms:modified>
</cp:coreProperties>
</file>