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stitutional Research\Publications &amp; Reports\Academic Enrollment Report Summary\Enrollment by Academic Unit_by Variables\Academic Unit by Ethnicity\"/>
    </mc:Choice>
  </mc:AlternateContent>
  <bookViews>
    <workbookView xWindow="3705" yWindow="225" windowWidth="12120" windowHeight="9120"/>
  </bookViews>
  <sheets>
    <sheet name="Report1, Ungrouped Races" sheetId="5" r:id="rId1"/>
    <sheet name="Report2, Grouped Races" sheetId="6" r:id="rId2"/>
  </sheets>
  <definedNames>
    <definedName name="_xlnm.Print_Area" localSheetId="0">'Report1, Ungrouped Races'!$A$1:$AI$62</definedName>
    <definedName name="_xlnm.Print_Area" localSheetId="1">'Report2, Grouped Races'!$A$1:$AI$121</definedName>
    <definedName name="_xlnm.Print_Titles" localSheetId="0">'Report1, Ungrouped Races'!$1:$5</definedName>
    <definedName name="_xlnm.Print_Titles" localSheetId="1">'Report2, Grouped Races'!$1:$5</definedName>
  </definedNames>
  <calcPr calcId="152511"/>
</workbook>
</file>

<file path=xl/calcChain.xml><?xml version="1.0" encoding="utf-8"?>
<calcChain xmlns="http://schemas.openxmlformats.org/spreadsheetml/2006/main">
  <c r="K110" i="6" l="1"/>
  <c r="K107" i="6"/>
  <c r="K104" i="6"/>
  <c r="K101" i="6"/>
  <c r="K98" i="6"/>
  <c r="K94" i="6"/>
  <c r="K93" i="6"/>
  <c r="K92" i="6"/>
  <c r="K91" i="6"/>
  <c r="K67" i="6"/>
  <c r="K84" i="6" s="1"/>
  <c r="W84" i="6" s="1"/>
  <c r="K41" i="6"/>
  <c r="K14" i="6"/>
  <c r="K32" i="6" s="1"/>
  <c r="AI36" i="5"/>
  <c r="AI49" i="5"/>
  <c r="AI33" i="5"/>
  <c r="AI28" i="5"/>
  <c r="AI52" i="5"/>
  <c r="AI51" i="5"/>
  <c r="AI50" i="5"/>
  <c r="AI48" i="5"/>
  <c r="AI47" i="5"/>
  <c r="AI46" i="5"/>
  <c r="AI45" i="5"/>
  <c r="AI54" i="5" s="1"/>
  <c r="AI40" i="5"/>
  <c r="AI39" i="5"/>
  <c r="AI38" i="5"/>
  <c r="AI37" i="5"/>
  <c r="AI35" i="5"/>
  <c r="AI34" i="5"/>
  <c r="AI42" i="5"/>
  <c r="AI27" i="5"/>
  <c r="AI26" i="5"/>
  <c r="AI25" i="5"/>
  <c r="AI24" i="5"/>
  <c r="AI23" i="5"/>
  <c r="AI22" i="5"/>
  <c r="AI21" i="5"/>
  <c r="AI30" i="5" s="1"/>
  <c r="AI16" i="5"/>
  <c r="AI15" i="5"/>
  <c r="AI14" i="5"/>
  <c r="AI13" i="5"/>
  <c r="AI12" i="5"/>
  <c r="AI11" i="5"/>
  <c r="AI10" i="5"/>
  <c r="AI9" i="5"/>
  <c r="AI18" i="5" s="1"/>
  <c r="W50" i="5"/>
  <c r="W46" i="5"/>
  <c r="W45" i="5"/>
  <c r="W53" i="5"/>
  <c r="W52" i="5"/>
  <c r="W51" i="5"/>
  <c r="W49" i="5"/>
  <c r="W48" i="5"/>
  <c r="W47" i="5"/>
  <c r="W54" i="5"/>
  <c r="W41" i="5"/>
  <c r="W40" i="5"/>
  <c r="W39" i="5"/>
  <c r="W38" i="5"/>
  <c r="W37" i="5"/>
  <c r="W36" i="5"/>
  <c r="W35" i="5"/>
  <c r="W34" i="5"/>
  <c r="W33" i="5"/>
  <c r="W42" i="5" s="1"/>
  <c r="W30" i="5"/>
  <c r="W29" i="5"/>
  <c r="W28" i="5"/>
  <c r="W27" i="5"/>
  <c r="W26" i="5"/>
  <c r="W25" i="5"/>
  <c r="W24" i="5"/>
  <c r="W23" i="5"/>
  <c r="W22" i="5"/>
  <c r="W21" i="5"/>
  <c r="W17" i="5"/>
  <c r="W16" i="5"/>
  <c r="W15" i="5"/>
  <c r="W14" i="5"/>
  <c r="W13" i="5"/>
  <c r="W12" i="5"/>
  <c r="W11" i="5"/>
  <c r="W10" i="5"/>
  <c r="W18" i="5" s="1"/>
  <c r="W9" i="5"/>
  <c r="K53" i="5"/>
  <c r="K52" i="5"/>
  <c r="K51" i="5"/>
  <c r="K50" i="5"/>
  <c r="K49" i="5"/>
  <c r="K48" i="5"/>
  <c r="K47" i="5"/>
  <c r="K46" i="5"/>
  <c r="K45" i="5"/>
  <c r="K54" i="5" s="1"/>
  <c r="AI63" i="6" l="1"/>
  <c r="AI76" i="6"/>
  <c r="AI73" i="6"/>
  <c r="AI64" i="6"/>
  <c r="AI82" i="6"/>
  <c r="W63" i="6"/>
  <c r="K58" i="6"/>
  <c r="W41" i="6" s="1"/>
  <c r="AI65" i="6"/>
  <c r="AI66" i="6"/>
  <c r="AI70" i="6"/>
  <c r="W65" i="6"/>
  <c r="W73" i="6"/>
  <c r="W66" i="6"/>
  <c r="W79" i="6"/>
  <c r="W67" i="6"/>
  <c r="W82" i="6"/>
  <c r="W64" i="6"/>
  <c r="W70" i="6"/>
  <c r="K85" i="6"/>
  <c r="K95" i="6"/>
  <c r="K113" i="6" s="1"/>
  <c r="K31" i="6"/>
  <c r="W32" i="6" s="1"/>
  <c r="K59" i="6"/>
  <c r="B14" i="6"/>
  <c r="C14" i="6"/>
  <c r="D14" i="6"/>
  <c r="D31" i="6" s="1"/>
  <c r="E14" i="6"/>
  <c r="F14" i="6"/>
  <c r="G14" i="6"/>
  <c r="G32" i="6" s="1"/>
  <c r="H14" i="6"/>
  <c r="H31" i="6" s="1"/>
  <c r="T11" i="6" s="1"/>
  <c r="J14" i="6"/>
  <c r="J31" i="6" s="1"/>
  <c r="I31" i="6"/>
  <c r="AG11" i="6" s="1"/>
  <c r="H32" i="6"/>
  <c r="I32" i="6"/>
  <c r="B41" i="6"/>
  <c r="B59" i="6" s="1"/>
  <c r="C41" i="6"/>
  <c r="C58" i="6" s="1"/>
  <c r="D41" i="6"/>
  <c r="D59" i="6" s="1"/>
  <c r="E41" i="6"/>
  <c r="F41" i="6"/>
  <c r="F58" i="6" s="1"/>
  <c r="R38" i="6" s="1"/>
  <c r="G41" i="6"/>
  <c r="G59" i="6" s="1"/>
  <c r="H41" i="6"/>
  <c r="H59" i="6" s="1"/>
  <c r="J41" i="6"/>
  <c r="J58" i="6" s="1"/>
  <c r="B58" i="6"/>
  <c r="N53" i="6" s="1"/>
  <c r="I58" i="6"/>
  <c r="AG44" i="6" s="1"/>
  <c r="I59" i="6"/>
  <c r="B67" i="6"/>
  <c r="B85" i="6" s="1"/>
  <c r="C67" i="6"/>
  <c r="C85" i="6" s="1"/>
  <c r="D67" i="6"/>
  <c r="D84" i="6" s="1"/>
  <c r="AB70" i="6" s="1"/>
  <c r="E67" i="6"/>
  <c r="E85" i="6" s="1"/>
  <c r="F67" i="6"/>
  <c r="F84" i="6" s="1"/>
  <c r="G67" i="6"/>
  <c r="G84" i="6" s="1"/>
  <c r="AE65" i="6" s="1"/>
  <c r="H67" i="6"/>
  <c r="H85" i="6" s="1"/>
  <c r="I67" i="6"/>
  <c r="J67" i="6"/>
  <c r="J84" i="6" s="1"/>
  <c r="B84" i="6"/>
  <c r="N64" i="6" s="1"/>
  <c r="B91" i="6"/>
  <c r="C91" i="6"/>
  <c r="D91" i="6"/>
  <c r="E91" i="6"/>
  <c r="F91" i="6"/>
  <c r="G91" i="6"/>
  <c r="H91" i="6"/>
  <c r="I91" i="6"/>
  <c r="J91" i="6"/>
  <c r="B92" i="6"/>
  <c r="C92" i="6"/>
  <c r="D92" i="6"/>
  <c r="E92" i="6"/>
  <c r="F92" i="6"/>
  <c r="G92" i="6"/>
  <c r="H92" i="6"/>
  <c r="I92" i="6"/>
  <c r="J92" i="6"/>
  <c r="B93" i="6"/>
  <c r="C93" i="6"/>
  <c r="D93" i="6"/>
  <c r="E93" i="6"/>
  <c r="F93" i="6"/>
  <c r="G93" i="6"/>
  <c r="H93" i="6"/>
  <c r="I93" i="6"/>
  <c r="J93" i="6"/>
  <c r="B94" i="6"/>
  <c r="C94" i="6"/>
  <c r="D94" i="6"/>
  <c r="E94" i="6"/>
  <c r="F94" i="6"/>
  <c r="G94" i="6"/>
  <c r="H94" i="6"/>
  <c r="I94" i="6"/>
  <c r="J94" i="6"/>
  <c r="B98" i="6"/>
  <c r="C98" i="6"/>
  <c r="D98" i="6"/>
  <c r="E98" i="6"/>
  <c r="F98" i="6"/>
  <c r="G98" i="6"/>
  <c r="H98" i="6"/>
  <c r="I98" i="6"/>
  <c r="J98" i="6"/>
  <c r="B101" i="6"/>
  <c r="C101" i="6"/>
  <c r="D101" i="6"/>
  <c r="E101" i="6"/>
  <c r="F101" i="6"/>
  <c r="G101" i="6"/>
  <c r="H101" i="6"/>
  <c r="I101" i="6"/>
  <c r="J101" i="6"/>
  <c r="B104" i="6"/>
  <c r="C104" i="6"/>
  <c r="D104" i="6"/>
  <c r="E104" i="6"/>
  <c r="F104" i="6"/>
  <c r="G104" i="6"/>
  <c r="H104" i="6"/>
  <c r="I104" i="6"/>
  <c r="J104" i="6"/>
  <c r="B107" i="6"/>
  <c r="C107" i="6"/>
  <c r="D107" i="6"/>
  <c r="E107" i="6"/>
  <c r="F107" i="6"/>
  <c r="G107" i="6"/>
  <c r="H107" i="6"/>
  <c r="I107" i="6"/>
  <c r="J107" i="6"/>
  <c r="B110" i="6"/>
  <c r="C110" i="6"/>
  <c r="D110" i="6"/>
  <c r="E110" i="6"/>
  <c r="F110" i="6"/>
  <c r="G110" i="6"/>
  <c r="H110" i="6"/>
  <c r="I110" i="6"/>
  <c r="J110" i="6"/>
  <c r="N9" i="5"/>
  <c r="N18" i="5" s="1"/>
  <c r="O9" i="5"/>
  <c r="P9" i="5"/>
  <c r="Q9" i="5"/>
  <c r="R9" i="5"/>
  <c r="R18" i="5" s="1"/>
  <c r="S9" i="5"/>
  <c r="T9" i="5"/>
  <c r="U9" i="5"/>
  <c r="U18" i="5" s="1"/>
  <c r="V9" i="5"/>
  <c r="Z9" i="5"/>
  <c r="AA9" i="5"/>
  <c r="AA18" i="5" s="1"/>
  <c r="AB9" i="5"/>
  <c r="AC9" i="5"/>
  <c r="AD9" i="5"/>
  <c r="AE9" i="5"/>
  <c r="AF9" i="5"/>
  <c r="AF18" i="5" s="1"/>
  <c r="AG9" i="5"/>
  <c r="AH9" i="5"/>
  <c r="N10" i="5"/>
  <c r="O10" i="5"/>
  <c r="P10" i="5"/>
  <c r="Q10" i="5"/>
  <c r="R10" i="5"/>
  <c r="S10" i="5"/>
  <c r="T10" i="5"/>
  <c r="U10" i="5"/>
  <c r="V10" i="5"/>
  <c r="Z10" i="5"/>
  <c r="AA10" i="5"/>
  <c r="AB10" i="5"/>
  <c r="AC10" i="5"/>
  <c r="AD10" i="5"/>
  <c r="AE10" i="5"/>
  <c r="AF10" i="5"/>
  <c r="AG10" i="5"/>
  <c r="AH10" i="5"/>
  <c r="N11" i="5"/>
  <c r="O11" i="5"/>
  <c r="P11" i="5"/>
  <c r="Q11" i="5"/>
  <c r="R11" i="5"/>
  <c r="S11" i="5"/>
  <c r="T11" i="5"/>
  <c r="U11" i="5"/>
  <c r="V11" i="5"/>
  <c r="Z11" i="5"/>
  <c r="AA11" i="5"/>
  <c r="AB11" i="5"/>
  <c r="AC11" i="5"/>
  <c r="AD11" i="5"/>
  <c r="AE11" i="5"/>
  <c r="AF11" i="5"/>
  <c r="AG11" i="5"/>
  <c r="AH11" i="5"/>
  <c r="N12" i="5"/>
  <c r="O12" i="5"/>
  <c r="P12" i="5"/>
  <c r="Q12" i="5"/>
  <c r="R12" i="5"/>
  <c r="S12" i="5"/>
  <c r="T12" i="5"/>
  <c r="U12" i="5"/>
  <c r="V12" i="5"/>
  <c r="Z12" i="5"/>
  <c r="AA12" i="5"/>
  <c r="AB12" i="5"/>
  <c r="AC12" i="5"/>
  <c r="AD12" i="5"/>
  <c r="AE12" i="5"/>
  <c r="AF12" i="5"/>
  <c r="AG12" i="5"/>
  <c r="AH12" i="5"/>
  <c r="N13" i="5"/>
  <c r="O13" i="5"/>
  <c r="P13" i="5"/>
  <c r="Q13" i="5"/>
  <c r="R13" i="5"/>
  <c r="S13" i="5"/>
  <c r="T13" i="5"/>
  <c r="U13" i="5"/>
  <c r="V13" i="5"/>
  <c r="Z13" i="5"/>
  <c r="AA13" i="5"/>
  <c r="AB13" i="5"/>
  <c r="AC13" i="5"/>
  <c r="AD13" i="5"/>
  <c r="AE13" i="5"/>
  <c r="AF13" i="5"/>
  <c r="AG13" i="5"/>
  <c r="AH13" i="5"/>
  <c r="N14" i="5"/>
  <c r="O14" i="5"/>
  <c r="P14" i="5"/>
  <c r="Q14" i="5"/>
  <c r="R14" i="5"/>
  <c r="S14" i="5"/>
  <c r="T14" i="5"/>
  <c r="U14" i="5"/>
  <c r="V14" i="5"/>
  <c r="Z14" i="5"/>
  <c r="AA14" i="5"/>
  <c r="AB14" i="5"/>
  <c r="AC14" i="5"/>
  <c r="AD14" i="5"/>
  <c r="AE14" i="5"/>
  <c r="AF14" i="5"/>
  <c r="AG14" i="5"/>
  <c r="AH14" i="5"/>
  <c r="N15" i="5"/>
  <c r="O15" i="5"/>
  <c r="P15" i="5"/>
  <c r="Q15" i="5"/>
  <c r="R15" i="5"/>
  <c r="S15" i="5"/>
  <c r="T15" i="5"/>
  <c r="U15" i="5"/>
  <c r="V15" i="5"/>
  <c r="Z15" i="5"/>
  <c r="AA15" i="5"/>
  <c r="AB15" i="5"/>
  <c r="AC15" i="5"/>
  <c r="AD15" i="5"/>
  <c r="AE15" i="5"/>
  <c r="AF15" i="5"/>
  <c r="AG15" i="5"/>
  <c r="AH15" i="5"/>
  <c r="N16" i="5"/>
  <c r="O16" i="5"/>
  <c r="O18" i="5" s="1"/>
  <c r="P16" i="5"/>
  <c r="Q16" i="5"/>
  <c r="R16" i="5"/>
  <c r="S16" i="5"/>
  <c r="S18" i="5" s="1"/>
  <c r="T16" i="5"/>
  <c r="U16" i="5"/>
  <c r="V16" i="5"/>
  <c r="Z16" i="5"/>
  <c r="Z18" i="5" s="1"/>
  <c r="AA16" i="5"/>
  <c r="AB16" i="5"/>
  <c r="AC16" i="5"/>
  <c r="AD16" i="5"/>
  <c r="AD18" i="5" s="1"/>
  <c r="AE16" i="5"/>
  <c r="AF16" i="5"/>
  <c r="AG16" i="5"/>
  <c r="AH16" i="5"/>
  <c r="AH18" i="5" s="1"/>
  <c r="N17" i="5"/>
  <c r="O17" i="5"/>
  <c r="P17" i="5"/>
  <c r="Q17" i="5"/>
  <c r="R17" i="5"/>
  <c r="S17" i="5"/>
  <c r="T17" i="5"/>
  <c r="U17" i="5"/>
  <c r="V17" i="5"/>
  <c r="P18" i="5"/>
  <c r="Q18" i="5"/>
  <c r="T18" i="5"/>
  <c r="AB18" i="5"/>
  <c r="AE18" i="5"/>
  <c r="S21" i="5"/>
  <c r="U21" i="5"/>
  <c r="V21" i="5"/>
  <c r="AG21" i="5"/>
  <c r="AH21" i="5"/>
  <c r="U22" i="5"/>
  <c r="V22" i="5"/>
  <c r="AE22" i="5"/>
  <c r="AG22" i="5"/>
  <c r="AH22" i="5"/>
  <c r="U23" i="5"/>
  <c r="V23" i="5"/>
  <c r="V30" i="5" s="1"/>
  <c r="AG23" i="5"/>
  <c r="AH23" i="5"/>
  <c r="O24" i="5"/>
  <c r="U24" i="5"/>
  <c r="V24" i="5"/>
  <c r="AG24" i="5"/>
  <c r="AH24" i="5"/>
  <c r="U25" i="5"/>
  <c r="V25" i="5"/>
  <c r="AG25" i="5"/>
  <c r="AG30" i="5" s="1"/>
  <c r="AH25" i="5"/>
  <c r="S26" i="5"/>
  <c r="U26" i="5"/>
  <c r="V26" i="5"/>
  <c r="AA26" i="5"/>
  <c r="AG26" i="5"/>
  <c r="AH26" i="5"/>
  <c r="U27" i="5"/>
  <c r="V27" i="5"/>
  <c r="AG27" i="5"/>
  <c r="AH27" i="5"/>
  <c r="AH30" i="5" s="1"/>
  <c r="T28" i="5"/>
  <c r="U28" i="5"/>
  <c r="V28" i="5"/>
  <c r="AA28" i="5"/>
  <c r="AB28" i="5"/>
  <c r="AG28" i="5"/>
  <c r="AH28" i="5"/>
  <c r="U29" i="5"/>
  <c r="V29" i="5"/>
  <c r="B30" i="5"/>
  <c r="C30" i="5"/>
  <c r="AA21" i="5" s="1"/>
  <c r="D30" i="5"/>
  <c r="P21" i="5" s="1"/>
  <c r="E30" i="5"/>
  <c r="AC23" i="5" s="1"/>
  <c r="F30" i="5"/>
  <c r="G30" i="5"/>
  <c r="AE21" i="5" s="1"/>
  <c r="H30" i="5"/>
  <c r="T21" i="5" s="1"/>
  <c r="Q33" i="5"/>
  <c r="U33" i="5"/>
  <c r="V33" i="5"/>
  <c r="AG33" i="5"/>
  <c r="AH33" i="5"/>
  <c r="N34" i="5"/>
  <c r="U34" i="5"/>
  <c r="U42" i="5" s="1"/>
  <c r="V34" i="5"/>
  <c r="Z34" i="5"/>
  <c r="AG34" i="5"/>
  <c r="AH34" i="5"/>
  <c r="U35" i="5"/>
  <c r="V35" i="5"/>
  <c r="AG35" i="5"/>
  <c r="AH35" i="5"/>
  <c r="N36" i="5"/>
  <c r="U36" i="5"/>
  <c r="V36" i="5"/>
  <c r="Z36" i="5"/>
  <c r="AC36" i="5"/>
  <c r="AG36" i="5"/>
  <c r="AH36" i="5"/>
  <c r="Q37" i="5"/>
  <c r="U37" i="5"/>
  <c r="V37" i="5"/>
  <c r="AG37" i="5"/>
  <c r="AH37" i="5"/>
  <c r="N38" i="5"/>
  <c r="U38" i="5"/>
  <c r="V38" i="5"/>
  <c r="Z38" i="5"/>
  <c r="AG38" i="5"/>
  <c r="AH38" i="5"/>
  <c r="U39" i="5"/>
  <c r="V39" i="5"/>
  <c r="AG39" i="5"/>
  <c r="AH39" i="5"/>
  <c r="N40" i="5"/>
  <c r="U40" i="5"/>
  <c r="V40" i="5"/>
  <c r="Z40" i="5"/>
  <c r="AG40" i="5"/>
  <c r="AH40" i="5"/>
  <c r="U41" i="5"/>
  <c r="V41" i="5"/>
  <c r="B42" i="5"/>
  <c r="N33" i="5" s="1"/>
  <c r="C42" i="5"/>
  <c r="O38" i="5" s="1"/>
  <c r="D42" i="5"/>
  <c r="AB33" i="5" s="1"/>
  <c r="E42" i="5"/>
  <c r="AC33" i="5" s="1"/>
  <c r="F42" i="5"/>
  <c r="R33" i="5" s="1"/>
  <c r="G42" i="5"/>
  <c r="AE33" i="5" s="1"/>
  <c r="H42" i="5"/>
  <c r="AF33" i="5" s="1"/>
  <c r="B45" i="5"/>
  <c r="C45" i="5"/>
  <c r="D45" i="5"/>
  <c r="E45" i="5"/>
  <c r="F45" i="5"/>
  <c r="G45" i="5"/>
  <c r="H45" i="5"/>
  <c r="I45" i="5"/>
  <c r="J45" i="5"/>
  <c r="B46" i="5"/>
  <c r="C46" i="5"/>
  <c r="D46" i="5"/>
  <c r="E46" i="5"/>
  <c r="F46" i="5"/>
  <c r="G46" i="5"/>
  <c r="H46" i="5"/>
  <c r="I46" i="5"/>
  <c r="J46" i="5"/>
  <c r="B47" i="5"/>
  <c r="C47" i="5"/>
  <c r="D47" i="5"/>
  <c r="E47" i="5"/>
  <c r="F47" i="5"/>
  <c r="G47" i="5"/>
  <c r="H47" i="5"/>
  <c r="I47" i="5"/>
  <c r="J47" i="5"/>
  <c r="B48" i="5"/>
  <c r="C48" i="5"/>
  <c r="D48" i="5"/>
  <c r="E48" i="5"/>
  <c r="F48" i="5"/>
  <c r="G48" i="5"/>
  <c r="H48" i="5"/>
  <c r="I48" i="5"/>
  <c r="J48" i="5"/>
  <c r="B49" i="5"/>
  <c r="C49" i="5"/>
  <c r="D49" i="5"/>
  <c r="E49" i="5"/>
  <c r="F49" i="5"/>
  <c r="G49" i="5"/>
  <c r="H49" i="5"/>
  <c r="I49" i="5"/>
  <c r="J49" i="5"/>
  <c r="B50" i="5"/>
  <c r="C50" i="5"/>
  <c r="D50" i="5"/>
  <c r="E50" i="5"/>
  <c r="F50" i="5"/>
  <c r="G50" i="5"/>
  <c r="H50" i="5"/>
  <c r="I50" i="5"/>
  <c r="J50" i="5"/>
  <c r="B51" i="5"/>
  <c r="C51" i="5"/>
  <c r="D51" i="5"/>
  <c r="E51" i="5"/>
  <c r="F51" i="5"/>
  <c r="G51" i="5"/>
  <c r="H51" i="5"/>
  <c r="I51" i="5"/>
  <c r="J51" i="5"/>
  <c r="B52" i="5"/>
  <c r="C52" i="5"/>
  <c r="D52" i="5"/>
  <c r="E52" i="5"/>
  <c r="F52" i="5"/>
  <c r="G52" i="5"/>
  <c r="H52" i="5"/>
  <c r="I52" i="5"/>
  <c r="J52" i="5"/>
  <c r="B53" i="5"/>
  <c r="C53" i="5"/>
  <c r="D53" i="5"/>
  <c r="E53" i="5"/>
  <c r="F53" i="5"/>
  <c r="G53" i="5"/>
  <c r="H53" i="5"/>
  <c r="I53" i="5"/>
  <c r="J53" i="5"/>
  <c r="U26" i="6" l="1"/>
  <c r="C95" i="6"/>
  <c r="C112" i="6" s="1"/>
  <c r="AI67" i="6"/>
  <c r="AI84" i="6" s="1"/>
  <c r="W38" i="6"/>
  <c r="Z73" i="6"/>
  <c r="F59" i="6"/>
  <c r="AD59" i="6" s="1"/>
  <c r="U12" i="6"/>
  <c r="W85" i="6"/>
  <c r="AI85" i="6"/>
  <c r="N70" i="6"/>
  <c r="AI59" i="6"/>
  <c r="W59" i="6"/>
  <c r="Z85" i="6"/>
  <c r="W11" i="6"/>
  <c r="AI23" i="6"/>
  <c r="AI12" i="6"/>
  <c r="W26" i="6"/>
  <c r="W12" i="6"/>
  <c r="AI29" i="6"/>
  <c r="W13" i="6"/>
  <c r="W10" i="6"/>
  <c r="AI20" i="6"/>
  <c r="AI11" i="6"/>
  <c r="W23" i="6"/>
  <c r="W20" i="6"/>
  <c r="AI17" i="6"/>
  <c r="AI10" i="6"/>
  <c r="W31" i="6"/>
  <c r="W17" i="6"/>
  <c r="W14" i="6"/>
  <c r="AI13" i="6"/>
  <c r="W29" i="6"/>
  <c r="AI56" i="6"/>
  <c r="W56" i="6"/>
  <c r="W40" i="6"/>
  <c r="AI38" i="6"/>
  <c r="W53" i="6"/>
  <c r="W39" i="6"/>
  <c r="W44" i="6"/>
  <c r="AI39" i="6"/>
  <c r="W58" i="6"/>
  <c r="AI44" i="6"/>
  <c r="AI50" i="6"/>
  <c r="AI37" i="6"/>
  <c r="W50" i="6"/>
  <c r="W37" i="6"/>
  <c r="AI40" i="6"/>
  <c r="W47" i="6"/>
  <c r="AI47" i="6"/>
  <c r="AI32" i="6"/>
  <c r="C84" i="6"/>
  <c r="AA64" i="6" s="1"/>
  <c r="N63" i="6"/>
  <c r="K112" i="6"/>
  <c r="W113" i="6" s="1"/>
  <c r="AH10" i="6"/>
  <c r="AH23" i="6"/>
  <c r="V12" i="6"/>
  <c r="V29" i="6"/>
  <c r="V31" i="6"/>
  <c r="V20" i="6"/>
  <c r="G85" i="6"/>
  <c r="AE85" i="6" s="1"/>
  <c r="Z64" i="6"/>
  <c r="N84" i="6"/>
  <c r="AB82" i="6"/>
  <c r="N65" i="6"/>
  <c r="U41" i="6"/>
  <c r="D85" i="6"/>
  <c r="P85" i="6" s="1"/>
  <c r="O82" i="6"/>
  <c r="H58" i="6"/>
  <c r="AF47" i="6" s="1"/>
  <c r="U56" i="6"/>
  <c r="AG40" i="6"/>
  <c r="AG37" i="6"/>
  <c r="D32" i="6"/>
  <c r="P32" i="6" s="1"/>
  <c r="P65" i="6"/>
  <c r="AG56" i="6"/>
  <c r="U50" i="6"/>
  <c r="AG39" i="6"/>
  <c r="U37" i="6"/>
  <c r="U10" i="6"/>
  <c r="AG38" i="6"/>
  <c r="H95" i="6"/>
  <c r="H113" i="6" s="1"/>
  <c r="Z76" i="6"/>
  <c r="N66" i="6"/>
  <c r="AB63" i="6"/>
  <c r="U58" i="6"/>
  <c r="U47" i="6"/>
  <c r="U39" i="6"/>
  <c r="U31" i="6"/>
  <c r="R64" i="6"/>
  <c r="R79" i="6"/>
  <c r="R84" i="6"/>
  <c r="AE82" i="6"/>
  <c r="AB13" i="6"/>
  <c r="N85" i="6"/>
  <c r="F85" i="6"/>
  <c r="S73" i="6"/>
  <c r="AE66" i="6"/>
  <c r="S64" i="6"/>
  <c r="G58" i="6"/>
  <c r="S53" i="6" s="1"/>
  <c r="AD50" i="6"/>
  <c r="R41" i="6"/>
  <c r="AG29" i="6"/>
  <c r="U20" i="6"/>
  <c r="U13" i="6"/>
  <c r="U11" i="6"/>
  <c r="S82" i="6"/>
  <c r="J85" i="6"/>
  <c r="AH85" i="6" s="1"/>
  <c r="AE64" i="6"/>
  <c r="C59" i="6"/>
  <c r="AA59" i="6" s="1"/>
  <c r="R58" i="6"/>
  <c r="AG12" i="6"/>
  <c r="S70" i="6"/>
  <c r="S66" i="6"/>
  <c r="AE73" i="6"/>
  <c r="R47" i="6"/>
  <c r="U23" i="6"/>
  <c r="U17" i="6"/>
  <c r="Z82" i="6"/>
  <c r="AE76" i="6"/>
  <c r="AA73" i="6"/>
  <c r="Z70" i="6"/>
  <c r="P67" i="6"/>
  <c r="Z66" i="6"/>
  <c r="U53" i="6"/>
  <c r="AG47" i="6"/>
  <c r="R40" i="6"/>
  <c r="U29" i="6"/>
  <c r="AG20" i="6"/>
  <c r="U14" i="6"/>
  <c r="AG10" i="6"/>
  <c r="S28" i="5"/>
  <c r="S25" i="5"/>
  <c r="AE24" i="5"/>
  <c r="O23" i="5"/>
  <c r="G54" i="5"/>
  <c r="H54" i="5"/>
  <c r="T45" i="5" s="1"/>
  <c r="C54" i="5"/>
  <c r="O48" i="5" s="1"/>
  <c r="AC40" i="5"/>
  <c r="AD38" i="5"/>
  <c r="Q34" i="5"/>
  <c r="S27" i="5"/>
  <c r="O25" i="5"/>
  <c r="Q41" i="5"/>
  <c r="Q39" i="5"/>
  <c r="AC38" i="5"/>
  <c r="AD36" i="5"/>
  <c r="O22" i="5"/>
  <c r="S50" i="5"/>
  <c r="S51" i="5"/>
  <c r="R40" i="5"/>
  <c r="AF26" i="5"/>
  <c r="AC25" i="5"/>
  <c r="AB22" i="5"/>
  <c r="T22" i="5"/>
  <c r="AE51" i="5"/>
  <c r="O51" i="5"/>
  <c r="AE47" i="5"/>
  <c r="Q40" i="5"/>
  <c r="AE39" i="5"/>
  <c r="Q38" i="5"/>
  <c r="AA37" i="5"/>
  <c r="Q36" i="5"/>
  <c r="Q35" i="5"/>
  <c r="AC34" i="5"/>
  <c r="S34" i="5"/>
  <c r="S29" i="5"/>
  <c r="AF28" i="5"/>
  <c r="P28" i="5"/>
  <c r="AC27" i="5"/>
  <c r="O27" i="5"/>
  <c r="AE26" i="5"/>
  <c r="O26" i="5"/>
  <c r="AB24" i="5"/>
  <c r="T24" i="5"/>
  <c r="AA22" i="5"/>
  <c r="S22" i="5"/>
  <c r="O21" i="5"/>
  <c r="S40" i="5"/>
  <c r="R38" i="5"/>
  <c r="R36" i="5"/>
  <c r="AD34" i="5"/>
  <c r="O34" i="5"/>
  <c r="P26" i="5"/>
  <c r="AF52" i="5"/>
  <c r="O46" i="5"/>
  <c r="AD40" i="5"/>
  <c r="O36" i="5"/>
  <c r="AA35" i="5"/>
  <c r="R34" i="5"/>
  <c r="O29" i="5"/>
  <c r="AE28" i="5"/>
  <c r="O28" i="5"/>
  <c r="AB26" i="5"/>
  <c r="T26" i="5"/>
  <c r="AA24" i="5"/>
  <c r="S24" i="5"/>
  <c r="S23" i="5"/>
  <c r="AF22" i="5"/>
  <c r="P22" i="5"/>
  <c r="AG18" i="5"/>
  <c r="AC18" i="5"/>
  <c r="V18" i="5"/>
  <c r="AF24" i="5"/>
  <c r="P24" i="5"/>
  <c r="AF50" i="5"/>
  <c r="AF48" i="5"/>
  <c r="AA48" i="5"/>
  <c r="S48" i="5"/>
  <c r="T46" i="5"/>
  <c r="AF45" i="5"/>
  <c r="J54" i="5"/>
  <c r="F54" i="5"/>
  <c r="R52" i="5" s="1"/>
  <c r="B54" i="5"/>
  <c r="N50" i="5" s="1"/>
  <c r="P41" i="5"/>
  <c r="AB37" i="5"/>
  <c r="T37" i="5"/>
  <c r="P33" i="5"/>
  <c r="S49" i="5"/>
  <c r="AF47" i="5"/>
  <c r="AE46" i="5"/>
  <c r="T34" i="5"/>
  <c r="T36" i="5"/>
  <c r="T38" i="5"/>
  <c r="T40" i="5"/>
  <c r="AF34" i="5"/>
  <c r="AF36" i="5"/>
  <c r="AF38" i="5"/>
  <c r="AF40" i="5"/>
  <c r="T39" i="5"/>
  <c r="AF35" i="5"/>
  <c r="P35" i="5"/>
  <c r="R22" i="5"/>
  <c r="R24" i="5"/>
  <c r="R26" i="5"/>
  <c r="R28" i="5"/>
  <c r="AD22" i="5"/>
  <c r="AD26" i="5"/>
  <c r="AD28" i="5"/>
  <c r="AD24" i="5"/>
  <c r="R21" i="5"/>
  <c r="AD21" i="5"/>
  <c r="N22" i="5"/>
  <c r="N24" i="5"/>
  <c r="N26" i="5"/>
  <c r="N28" i="5"/>
  <c r="Z24" i="5"/>
  <c r="Z22" i="5"/>
  <c r="Z26" i="5"/>
  <c r="Z28" i="5"/>
  <c r="N21" i="5"/>
  <c r="Z21" i="5"/>
  <c r="R29" i="5"/>
  <c r="Z27" i="5"/>
  <c r="R27" i="5"/>
  <c r="Z25" i="5"/>
  <c r="R25" i="5"/>
  <c r="Z23" i="5"/>
  <c r="R23" i="5"/>
  <c r="O52" i="5"/>
  <c r="AE48" i="5"/>
  <c r="AA52" i="5"/>
  <c r="S52" i="5"/>
  <c r="O50" i="5"/>
  <c r="S47" i="5"/>
  <c r="AF46" i="5"/>
  <c r="AE34" i="5"/>
  <c r="AE36" i="5"/>
  <c r="AE38" i="5"/>
  <c r="AE40" i="5"/>
  <c r="S33" i="5"/>
  <c r="S35" i="5"/>
  <c r="S37" i="5"/>
  <c r="S39" i="5"/>
  <c r="S41" i="5"/>
  <c r="P37" i="5"/>
  <c r="S36" i="5"/>
  <c r="AC22" i="5"/>
  <c r="AC24" i="5"/>
  <c r="AC26" i="5"/>
  <c r="AC28" i="5"/>
  <c r="Q23" i="5"/>
  <c r="Q29" i="5"/>
  <c r="Q21" i="5"/>
  <c r="Q25" i="5"/>
  <c r="Q27" i="5"/>
  <c r="AC21" i="5"/>
  <c r="Q22" i="5"/>
  <c r="Q28" i="5"/>
  <c r="Q26" i="5"/>
  <c r="Q24" i="5"/>
  <c r="T52" i="5"/>
  <c r="O49" i="5"/>
  <c r="T47" i="5"/>
  <c r="S46" i="5"/>
  <c r="AA46" i="5"/>
  <c r="AE45" i="5"/>
  <c r="P34" i="5"/>
  <c r="P36" i="5"/>
  <c r="P38" i="5"/>
  <c r="P40" i="5"/>
  <c r="AB38" i="5"/>
  <c r="AB34" i="5"/>
  <c r="AB36" i="5"/>
  <c r="AB40" i="5"/>
  <c r="AB39" i="5"/>
  <c r="E54" i="5"/>
  <c r="AC48" i="5" s="1"/>
  <c r="V52" i="5"/>
  <c r="N52" i="5"/>
  <c r="AF49" i="5"/>
  <c r="AA49" i="5"/>
  <c r="AD49" i="5"/>
  <c r="AA47" i="5"/>
  <c r="AA34" i="5"/>
  <c r="AA36" i="5"/>
  <c r="AA38" i="5"/>
  <c r="AA40" i="5"/>
  <c r="O41" i="5"/>
  <c r="O33" i="5"/>
  <c r="O35" i="5"/>
  <c r="O37" i="5"/>
  <c r="O39" i="5"/>
  <c r="T41" i="5"/>
  <c r="AA39" i="5"/>
  <c r="AF37" i="5"/>
  <c r="AE35" i="5"/>
  <c r="AH42" i="5"/>
  <c r="T33" i="5"/>
  <c r="I54" i="5"/>
  <c r="AG48" i="5" s="1"/>
  <c r="D54" i="5"/>
  <c r="P47" i="5" s="1"/>
  <c r="T53" i="5"/>
  <c r="S53" i="5"/>
  <c r="AE52" i="5"/>
  <c r="Z52" i="5"/>
  <c r="AC51" i="5"/>
  <c r="AF51" i="5"/>
  <c r="AE50" i="5"/>
  <c r="AE49" i="5"/>
  <c r="V49" i="5"/>
  <c r="AH48" i="5"/>
  <c r="N45" i="5"/>
  <c r="S45" i="5"/>
  <c r="O45" i="5"/>
  <c r="O40" i="5"/>
  <c r="AF39" i="5"/>
  <c r="P39" i="5"/>
  <c r="S38" i="5"/>
  <c r="AE37" i="5"/>
  <c r="AB35" i="5"/>
  <c r="T35" i="5"/>
  <c r="AG42" i="5"/>
  <c r="V42" i="5"/>
  <c r="AA33" i="5"/>
  <c r="N29" i="5"/>
  <c r="AD27" i="5"/>
  <c r="N27" i="5"/>
  <c r="AD25" i="5"/>
  <c r="N25" i="5"/>
  <c r="AD23" i="5"/>
  <c r="N23" i="5"/>
  <c r="U30" i="5"/>
  <c r="D95" i="6"/>
  <c r="AH63" i="6"/>
  <c r="AH65" i="6"/>
  <c r="V73" i="6"/>
  <c r="V82" i="6"/>
  <c r="V63" i="6"/>
  <c r="AH64" i="6"/>
  <c r="V66" i="6"/>
  <c r="V70" i="6"/>
  <c r="AH73" i="6"/>
  <c r="V64" i="6"/>
  <c r="V84" i="6"/>
  <c r="O37" i="6"/>
  <c r="O39" i="6"/>
  <c r="O41" i="6"/>
  <c r="O47" i="6"/>
  <c r="O38" i="6"/>
  <c r="AA39" i="6"/>
  <c r="AA47" i="6"/>
  <c r="O56" i="6"/>
  <c r="AA37" i="6"/>
  <c r="AA50" i="6"/>
  <c r="AA56" i="6"/>
  <c r="O50" i="6"/>
  <c r="AA44" i="6"/>
  <c r="J59" i="6"/>
  <c r="E58" i="6"/>
  <c r="F32" i="6"/>
  <c r="B32" i="6"/>
  <c r="B31" i="6"/>
  <c r="T13" i="6"/>
  <c r="T56" i="6"/>
  <c r="Z37" i="6"/>
  <c r="Z39" i="6"/>
  <c r="N41" i="6"/>
  <c r="Z44" i="6"/>
  <c r="N50" i="6"/>
  <c r="Z56" i="6"/>
  <c r="N47" i="6"/>
  <c r="N59" i="6"/>
  <c r="N38" i="6"/>
  <c r="N40" i="6"/>
  <c r="N44" i="6"/>
  <c r="N56" i="6"/>
  <c r="D58" i="6"/>
  <c r="AB59" i="6" s="1"/>
  <c r="O40" i="6"/>
  <c r="AA38" i="6"/>
  <c r="AF32" i="6"/>
  <c r="T32" i="6"/>
  <c r="T10" i="6"/>
  <c r="T12" i="6"/>
  <c r="T14" i="6"/>
  <c r="T20" i="6"/>
  <c r="T26" i="6"/>
  <c r="T31" i="6"/>
  <c r="AF13" i="6"/>
  <c r="T17" i="6"/>
  <c r="AF20" i="6"/>
  <c r="AF10" i="6"/>
  <c r="T23" i="6"/>
  <c r="T29" i="6"/>
  <c r="AF17" i="6"/>
  <c r="AF29" i="6"/>
  <c r="AF11" i="6"/>
  <c r="Z39" i="5"/>
  <c r="Z37" i="5"/>
  <c r="AD35" i="5"/>
  <c r="AD33" i="5"/>
  <c r="AF27" i="5"/>
  <c r="AB25" i="5"/>
  <c r="AB23" i="5"/>
  <c r="AF21" i="5"/>
  <c r="G95" i="6"/>
  <c r="AD63" i="6"/>
  <c r="AD65" i="6"/>
  <c r="R73" i="6"/>
  <c r="R82" i="6"/>
  <c r="R65" i="6"/>
  <c r="AD66" i="6"/>
  <c r="AD70" i="6"/>
  <c r="AD76" i="6"/>
  <c r="AD82" i="6"/>
  <c r="R63" i="6"/>
  <c r="AD64" i="6"/>
  <c r="R66" i="6"/>
  <c r="R70" i="6"/>
  <c r="AD73" i="6"/>
  <c r="AH82" i="6"/>
  <c r="AH76" i="6"/>
  <c r="AH70" i="6"/>
  <c r="I85" i="6"/>
  <c r="I84" i="6"/>
  <c r="AH66" i="6"/>
  <c r="V65" i="6"/>
  <c r="O58" i="6"/>
  <c r="Z47" i="6"/>
  <c r="AA40" i="6"/>
  <c r="Z38" i="6"/>
  <c r="N37" i="6"/>
  <c r="F31" i="6"/>
  <c r="AF23" i="6"/>
  <c r="AD39" i="5"/>
  <c r="AD37" i="5"/>
  <c r="Z35" i="5"/>
  <c r="Z33" i="5"/>
  <c r="AB27" i="5"/>
  <c r="AF25" i="5"/>
  <c r="AF23" i="5"/>
  <c r="AB21" i="5"/>
  <c r="R41" i="5"/>
  <c r="N41" i="5"/>
  <c r="AC39" i="5"/>
  <c r="R39" i="5"/>
  <c r="N39" i="5"/>
  <c r="AC37" i="5"/>
  <c r="R37" i="5"/>
  <c r="N37" i="5"/>
  <c r="AC35" i="5"/>
  <c r="R35" i="5"/>
  <c r="N35" i="5"/>
  <c r="N42" i="5" s="1"/>
  <c r="T29" i="5"/>
  <c r="P29" i="5"/>
  <c r="AE27" i="5"/>
  <c r="AA27" i="5"/>
  <c r="T27" i="5"/>
  <c r="P27" i="5"/>
  <c r="AE25" i="5"/>
  <c r="AA25" i="5"/>
  <c r="T25" i="5"/>
  <c r="P25" i="5"/>
  <c r="AE23" i="5"/>
  <c r="AA23" i="5"/>
  <c r="T23" i="5"/>
  <c r="P23" i="5"/>
  <c r="P30" i="5" s="1"/>
  <c r="E95" i="6"/>
  <c r="I95" i="6"/>
  <c r="E84" i="6"/>
  <c r="AC85" i="6" s="1"/>
  <c r="V79" i="6"/>
  <c r="H84" i="6"/>
  <c r="T67" i="6" s="1"/>
  <c r="AB64" i="6"/>
  <c r="AB66" i="6"/>
  <c r="P70" i="6"/>
  <c r="AB76" i="6"/>
  <c r="P66" i="6"/>
  <c r="AB73" i="6"/>
  <c r="P82" i="6"/>
  <c r="P84" i="6"/>
  <c r="P64" i="6"/>
  <c r="AB65" i="6"/>
  <c r="P73" i="6"/>
  <c r="P79" i="6"/>
  <c r="P63" i="6"/>
  <c r="Z59" i="6"/>
  <c r="U59" i="6"/>
  <c r="AG59" i="6"/>
  <c r="E59" i="6"/>
  <c r="N58" i="6"/>
  <c r="O53" i="6"/>
  <c r="Z50" i="6"/>
  <c r="O44" i="6"/>
  <c r="Z40" i="6"/>
  <c r="N39" i="6"/>
  <c r="G31" i="6"/>
  <c r="C31" i="6"/>
  <c r="O10" i="6" s="1"/>
  <c r="C32" i="6"/>
  <c r="AF12" i="6"/>
  <c r="O65" i="6"/>
  <c r="AA70" i="6"/>
  <c r="AD37" i="6"/>
  <c r="AD39" i="6"/>
  <c r="R39" i="6"/>
  <c r="AD40" i="6"/>
  <c r="R44" i="6"/>
  <c r="R50" i="6"/>
  <c r="AD56" i="6"/>
  <c r="R53" i="6"/>
  <c r="AD47" i="6"/>
  <c r="AD44" i="6"/>
  <c r="R37" i="6"/>
  <c r="V11" i="6"/>
  <c r="V13" i="6"/>
  <c r="V17" i="6"/>
  <c r="V23" i="6"/>
  <c r="AH29" i="6"/>
  <c r="AH12" i="6"/>
  <c r="AH17" i="6"/>
  <c r="P10" i="6"/>
  <c r="P12" i="6"/>
  <c r="P14" i="6"/>
  <c r="P20" i="6"/>
  <c r="P26" i="6"/>
  <c r="P31" i="6"/>
  <c r="AB10" i="6"/>
  <c r="AB17" i="6"/>
  <c r="P23" i="6"/>
  <c r="P29" i="6"/>
  <c r="P17" i="6"/>
  <c r="J32" i="6"/>
  <c r="V14" i="6"/>
  <c r="E31" i="6"/>
  <c r="Q14" i="6" s="1"/>
  <c r="E32" i="6"/>
  <c r="AH13" i="6"/>
  <c r="P13" i="6"/>
  <c r="AB11" i="6"/>
  <c r="J95" i="6"/>
  <c r="F95" i="6"/>
  <c r="B95" i="6"/>
  <c r="S63" i="6"/>
  <c r="S65" i="6"/>
  <c r="AE70" i="6"/>
  <c r="S79" i="6"/>
  <c r="S84" i="6"/>
  <c r="Z63" i="6"/>
  <c r="Z65" i="6"/>
  <c r="N73" i="6"/>
  <c r="N82" i="6"/>
  <c r="N79" i="6"/>
  <c r="S67" i="6"/>
  <c r="V67" i="6"/>
  <c r="R67" i="6"/>
  <c r="N67" i="6"/>
  <c r="AA65" i="6"/>
  <c r="AE63" i="6"/>
  <c r="R56" i="6"/>
  <c r="AD38" i="6"/>
  <c r="U32" i="6"/>
  <c r="AG32" i="6"/>
  <c r="AB29" i="6"/>
  <c r="V26" i="6"/>
  <c r="AB23" i="6"/>
  <c r="AH20" i="6"/>
  <c r="AB20" i="6"/>
  <c r="AB12" i="6"/>
  <c r="AH11" i="6"/>
  <c r="P11" i="6"/>
  <c r="V10" i="6"/>
  <c r="U38" i="6"/>
  <c r="U40" i="6"/>
  <c r="U44" i="6"/>
  <c r="AG50" i="6"/>
  <c r="AG23" i="6"/>
  <c r="AG17" i="6"/>
  <c r="AG13" i="6"/>
  <c r="AF40" i="6" l="1"/>
  <c r="AA63" i="6"/>
  <c r="O85" i="6"/>
  <c r="O64" i="6"/>
  <c r="O67" i="6"/>
  <c r="AE56" i="6"/>
  <c r="C113" i="6"/>
  <c r="S44" i="6"/>
  <c r="AE47" i="6"/>
  <c r="O91" i="6"/>
  <c r="AA91" i="6"/>
  <c r="O98" i="6"/>
  <c r="AA110" i="6"/>
  <c r="AA98" i="6"/>
  <c r="AA82" i="6"/>
  <c r="O66" i="6"/>
  <c r="AA76" i="6"/>
  <c r="O63" i="6"/>
  <c r="O70" i="6"/>
  <c r="S85" i="6"/>
  <c r="O73" i="6"/>
  <c r="O84" i="6"/>
  <c r="AA85" i="6"/>
  <c r="AF56" i="6"/>
  <c r="O79" i="6"/>
  <c r="T47" i="6"/>
  <c r="AA66" i="6"/>
  <c r="AF37" i="6"/>
  <c r="T50" i="6"/>
  <c r="AF50" i="6"/>
  <c r="AF39" i="6"/>
  <c r="AF38" i="6"/>
  <c r="T59" i="6"/>
  <c r="AB32" i="6"/>
  <c r="R59" i="6"/>
  <c r="T44" i="6"/>
  <c r="T58" i="6"/>
  <c r="T38" i="6"/>
  <c r="AF59" i="6"/>
  <c r="T39" i="6"/>
  <c r="T37" i="6"/>
  <c r="T41" i="6"/>
  <c r="T40" i="6"/>
  <c r="T53" i="6"/>
  <c r="AF44" i="6"/>
  <c r="AI14" i="6"/>
  <c r="AI31" i="6" s="1"/>
  <c r="AI101" i="6"/>
  <c r="AI92" i="6"/>
  <c r="AI91" i="6"/>
  <c r="AI110" i="6"/>
  <c r="AI98" i="6"/>
  <c r="AI93" i="6"/>
  <c r="AI104" i="6"/>
  <c r="AI94" i="6"/>
  <c r="AI41" i="6"/>
  <c r="AI58" i="6" s="1"/>
  <c r="AI113" i="6"/>
  <c r="AG41" i="6"/>
  <c r="W93" i="6"/>
  <c r="W91" i="6"/>
  <c r="W104" i="6"/>
  <c r="W94" i="6"/>
  <c r="W107" i="6"/>
  <c r="W101" i="6"/>
  <c r="W92" i="6"/>
  <c r="W98" i="6"/>
  <c r="W110" i="6"/>
  <c r="S39" i="6"/>
  <c r="AG14" i="6"/>
  <c r="AB85" i="6"/>
  <c r="O94" i="6"/>
  <c r="V85" i="6"/>
  <c r="H112" i="6"/>
  <c r="AF104" i="6" s="1"/>
  <c r="O107" i="6"/>
  <c r="AB67" i="6"/>
  <c r="AB84" i="6" s="1"/>
  <c r="AA101" i="6"/>
  <c r="AA93" i="6"/>
  <c r="AE67" i="6"/>
  <c r="AA94" i="6"/>
  <c r="O101" i="6"/>
  <c r="P41" i="6"/>
  <c r="O92" i="6"/>
  <c r="Q67" i="6"/>
  <c r="AH67" i="6"/>
  <c r="AH84" i="6" s="1"/>
  <c r="AG31" i="6"/>
  <c r="AH14" i="6"/>
  <c r="AH31" i="6" s="1"/>
  <c r="P59" i="6"/>
  <c r="Z41" i="6"/>
  <c r="AF110" i="6"/>
  <c r="S47" i="6"/>
  <c r="S58" i="6"/>
  <c r="AE50" i="6"/>
  <c r="AE40" i="6"/>
  <c r="S40" i="6"/>
  <c r="AE44" i="6"/>
  <c r="S37" i="6"/>
  <c r="O104" i="6"/>
  <c r="O110" i="6"/>
  <c r="AA104" i="6"/>
  <c r="T85" i="6"/>
  <c r="AE37" i="6"/>
  <c r="R85" i="6"/>
  <c r="AD85" i="6"/>
  <c r="AE59" i="6"/>
  <c r="AE38" i="6"/>
  <c r="S38" i="6"/>
  <c r="O59" i="6"/>
  <c r="AA67" i="6"/>
  <c r="AA84" i="6" s="1"/>
  <c r="AE39" i="6"/>
  <c r="S50" i="6"/>
  <c r="S56" i="6"/>
  <c r="S41" i="6"/>
  <c r="O93" i="6"/>
  <c r="AA92" i="6"/>
  <c r="S59" i="6"/>
  <c r="AD46" i="5"/>
  <c r="AC42" i="5"/>
  <c r="AB50" i="5"/>
  <c r="AD45" i="5"/>
  <c r="AF42" i="5"/>
  <c r="R48" i="5"/>
  <c r="T30" i="5"/>
  <c r="AA50" i="5"/>
  <c r="T51" i="5"/>
  <c r="O53" i="5"/>
  <c r="AD48" i="5"/>
  <c r="T50" i="5"/>
  <c r="T54" i="5" s="1"/>
  <c r="O47" i="5"/>
  <c r="T49" i="5"/>
  <c r="AA45" i="5"/>
  <c r="AA54" i="5" s="1"/>
  <c r="AA51" i="5"/>
  <c r="T48" i="5"/>
  <c r="Q42" i="5"/>
  <c r="AG52" i="5"/>
  <c r="AG47" i="5"/>
  <c r="AB42" i="5"/>
  <c r="U48" i="5"/>
  <c r="U47" i="5"/>
  <c r="U53" i="5"/>
  <c r="AE42" i="5"/>
  <c r="P50" i="5"/>
  <c r="S30" i="5"/>
  <c r="O30" i="5"/>
  <c r="AA30" i="5"/>
  <c r="AE30" i="5"/>
  <c r="R42" i="5"/>
  <c r="U45" i="5"/>
  <c r="F112" i="6"/>
  <c r="F113" i="6"/>
  <c r="AB14" i="6"/>
  <c r="AB31" i="6" s="1"/>
  <c r="AD41" i="6"/>
  <c r="AD58" i="6" s="1"/>
  <c r="AE10" i="6"/>
  <c r="AE12" i="6"/>
  <c r="AE20" i="6"/>
  <c r="S29" i="6"/>
  <c r="S10" i="6"/>
  <c r="AE11" i="6"/>
  <c r="S13" i="6"/>
  <c r="S26" i="6"/>
  <c r="S31" i="6"/>
  <c r="S12" i="6"/>
  <c r="AE13" i="6"/>
  <c r="AE17" i="6"/>
  <c r="S11" i="6"/>
  <c r="S20" i="6"/>
  <c r="AE23" i="6"/>
  <c r="AE29" i="6"/>
  <c r="S23" i="6"/>
  <c r="S17" i="6"/>
  <c r="AF14" i="6"/>
  <c r="AF31" i="6" s="1"/>
  <c r="N32" i="6"/>
  <c r="Z32" i="6"/>
  <c r="Q38" i="6"/>
  <c r="Q40" i="6"/>
  <c r="Q44" i="6"/>
  <c r="Q37" i="6"/>
  <c r="AC38" i="6"/>
  <c r="AC50" i="6"/>
  <c r="AC40" i="6"/>
  <c r="AC44" i="6"/>
  <c r="AC47" i="6"/>
  <c r="Q53" i="6"/>
  <c r="Q58" i="6"/>
  <c r="Q39" i="6"/>
  <c r="Q47" i="6"/>
  <c r="AC37" i="6"/>
  <c r="Q56" i="6"/>
  <c r="Q50" i="6"/>
  <c r="AC39" i="6"/>
  <c r="AC56" i="6"/>
  <c r="O42" i="5"/>
  <c r="AE54" i="5"/>
  <c r="N30" i="5"/>
  <c r="P42" i="5"/>
  <c r="AF54" i="5"/>
  <c r="R11" i="6"/>
  <c r="R13" i="6"/>
  <c r="R17" i="6"/>
  <c r="R23" i="6"/>
  <c r="AD29" i="6"/>
  <c r="R20" i="6"/>
  <c r="AD23" i="6"/>
  <c r="R31" i="6"/>
  <c r="AD12" i="6"/>
  <c r="R10" i="6"/>
  <c r="R12" i="6"/>
  <c r="AD11" i="6"/>
  <c r="AD17" i="6"/>
  <c r="AD13" i="6"/>
  <c r="AD20" i="6"/>
  <c r="R29" i="6"/>
  <c r="AD10" i="6"/>
  <c r="R26" i="6"/>
  <c r="U64" i="6"/>
  <c r="U66" i="6"/>
  <c r="AG73" i="6"/>
  <c r="AG82" i="6"/>
  <c r="U82" i="6"/>
  <c r="U84" i="6"/>
  <c r="AG65" i="6"/>
  <c r="U73" i="6"/>
  <c r="U79" i="6"/>
  <c r="AG64" i="6"/>
  <c r="U65" i="6"/>
  <c r="AG66" i="6"/>
  <c r="U70" i="6"/>
  <c r="AG70" i="6"/>
  <c r="AG76" i="6"/>
  <c r="AG63" i="6"/>
  <c r="U67" i="6"/>
  <c r="U63" i="6"/>
  <c r="Z58" i="6"/>
  <c r="R14" i="6"/>
  <c r="AH37" i="6"/>
  <c r="AH39" i="6"/>
  <c r="V37" i="6"/>
  <c r="AH38" i="6"/>
  <c r="V40" i="6"/>
  <c r="V50" i="6"/>
  <c r="AH56" i="6"/>
  <c r="V39" i="6"/>
  <c r="AH47" i="6"/>
  <c r="V53" i="6"/>
  <c r="V58" i="6"/>
  <c r="V38" i="6"/>
  <c r="V47" i="6"/>
  <c r="AH50" i="6"/>
  <c r="AH44" i="6"/>
  <c r="V44" i="6"/>
  <c r="V56" i="6"/>
  <c r="AH40" i="6"/>
  <c r="AA41" i="6"/>
  <c r="AA58" i="6" s="1"/>
  <c r="AD30" i="5"/>
  <c r="Z47" i="5"/>
  <c r="Z46" i="5"/>
  <c r="N47" i="5"/>
  <c r="Z48" i="5"/>
  <c r="N46" i="5"/>
  <c r="N49" i="5"/>
  <c r="Z51" i="5"/>
  <c r="Z50" i="5"/>
  <c r="N51" i="5"/>
  <c r="AH51" i="5"/>
  <c r="V51" i="5"/>
  <c r="AH47" i="5"/>
  <c r="V45" i="5"/>
  <c r="AH52" i="5"/>
  <c r="AH46" i="5"/>
  <c r="V47" i="5"/>
  <c r="P46" i="5"/>
  <c r="N48" i="5"/>
  <c r="V50" i="5"/>
  <c r="Z67" i="6"/>
  <c r="Z84" i="6" s="1"/>
  <c r="AA10" i="6"/>
  <c r="AA12" i="6"/>
  <c r="AA20" i="6"/>
  <c r="O29" i="6"/>
  <c r="O12" i="6"/>
  <c r="AA13" i="6"/>
  <c r="O17" i="6"/>
  <c r="AA11" i="6"/>
  <c r="O13" i="6"/>
  <c r="O26" i="6"/>
  <c r="O23" i="6"/>
  <c r="O14" i="6"/>
  <c r="AA17" i="6"/>
  <c r="AA23" i="6"/>
  <c r="AA29" i="6"/>
  <c r="O31" i="6"/>
  <c r="O11" i="6"/>
  <c r="O20" i="6"/>
  <c r="Q64" i="6"/>
  <c r="Q66" i="6"/>
  <c r="AC73" i="6"/>
  <c r="AC82" i="6"/>
  <c r="Q63" i="6"/>
  <c r="AC64" i="6"/>
  <c r="Q70" i="6"/>
  <c r="Q82" i="6"/>
  <c r="Q84" i="6"/>
  <c r="AC63" i="6"/>
  <c r="AC65" i="6"/>
  <c r="AC66" i="6"/>
  <c r="Q73" i="6"/>
  <c r="AC76" i="6"/>
  <c r="Q79" i="6"/>
  <c r="Q65" i="6"/>
  <c r="AC70" i="6"/>
  <c r="AD32" i="6"/>
  <c r="R32" i="6"/>
  <c r="V41" i="6"/>
  <c r="D113" i="6"/>
  <c r="D112" i="6"/>
  <c r="AA42" i="5"/>
  <c r="O54" i="5"/>
  <c r="AB45" i="5"/>
  <c r="P48" i="5"/>
  <c r="P51" i="5"/>
  <c r="AB49" i="5"/>
  <c r="P45" i="5"/>
  <c r="P53" i="5"/>
  <c r="AB46" i="5"/>
  <c r="P52" i="5"/>
  <c r="P49" i="5"/>
  <c r="Q46" i="5"/>
  <c r="Q49" i="5"/>
  <c r="Q52" i="5"/>
  <c r="AC45" i="5"/>
  <c r="AC50" i="5"/>
  <c r="Q48" i="5"/>
  <c r="AC47" i="5"/>
  <c r="Q50" i="5"/>
  <c r="Q45" i="5"/>
  <c r="Q53" i="5"/>
  <c r="AC46" i="5"/>
  <c r="AC49" i="5"/>
  <c r="Q30" i="5"/>
  <c r="AH50" i="5"/>
  <c r="R30" i="5"/>
  <c r="Z45" i="5"/>
  <c r="AH45" i="5"/>
  <c r="V46" i="5"/>
  <c r="N53" i="5"/>
  <c r="AB52" i="5"/>
  <c r="AC11" i="6"/>
  <c r="AC13" i="6"/>
  <c r="AC17" i="6"/>
  <c r="AC23" i="6"/>
  <c r="Q11" i="6"/>
  <c r="AC12" i="6"/>
  <c r="AC29" i="6"/>
  <c r="Q20" i="6"/>
  <c r="Q10" i="6"/>
  <c r="AC20" i="6"/>
  <c r="Q26" i="6"/>
  <c r="Q23" i="6"/>
  <c r="Q17" i="6"/>
  <c r="Q29" i="6"/>
  <c r="AC10" i="6"/>
  <c r="Q13" i="6"/>
  <c r="Q31" i="6"/>
  <c r="Q12" i="6"/>
  <c r="AA32" i="6"/>
  <c r="O32" i="6"/>
  <c r="Q59" i="6"/>
  <c r="AC59" i="6"/>
  <c r="I112" i="6"/>
  <c r="I113" i="6"/>
  <c r="E112" i="6"/>
  <c r="E113" i="6"/>
  <c r="O113" i="6"/>
  <c r="AA113" i="6"/>
  <c r="AE84" i="6"/>
  <c r="B112" i="6"/>
  <c r="B113" i="6"/>
  <c r="J112" i="6"/>
  <c r="J113" i="6"/>
  <c r="AE32" i="6"/>
  <c r="U85" i="6"/>
  <c r="AG85" i="6"/>
  <c r="AG58" i="6"/>
  <c r="Q32" i="6"/>
  <c r="AC32" i="6"/>
  <c r="V32" i="6"/>
  <c r="AH32" i="6"/>
  <c r="S14" i="6"/>
  <c r="AF64" i="6"/>
  <c r="AF66" i="6"/>
  <c r="T70" i="6"/>
  <c r="AF76" i="6"/>
  <c r="T64" i="6"/>
  <c r="AF65" i="6"/>
  <c r="T73" i="6"/>
  <c r="T79" i="6"/>
  <c r="AF63" i="6"/>
  <c r="T65" i="6"/>
  <c r="AF70" i="6"/>
  <c r="AF82" i="6"/>
  <c r="T63" i="6"/>
  <c r="T84" i="6"/>
  <c r="T66" i="6"/>
  <c r="AF73" i="6"/>
  <c r="T82" i="6"/>
  <c r="AF85" i="6"/>
  <c r="Q85" i="6"/>
  <c r="AB30" i="5"/>
  <c r="Z42" i="5"/>
  <c r="S32" i="6"/>
  <c r="AD67" i="6"/>
  <c r="AD84" i="6" s="1"/>
  <c r="G112" i="6"/>
  <c r="G113" i="6"/>
  <c r="AF30" i="5"/>
  <c r="AD42" i="5"/>
  <c r="AB38" i="6"/>
  <c r="AB40" i="6"/>
  <c r="AB44" i="6"/>
  <c r="P40" i="6"/>
  <c r="P47" i="6"/>
  <c r="P53" i="6"/>
  <c r="P58" i="6"/>
  <c r="P37" i="6"/>
  <c r="P39" i="6"/>
  <c r="AB37" i="6"/>
  <c r="AB39" i="6"/>
  <c r="AB50" i="6"/>
  <c r="AB56" i="6"/>
  <c r="P44" i="6"/>
  <c r="P50" i="6"/>
  <c r="AB47" i="6"/>
  <c r="P38" i="6"/>
  <c r="P56" i="6"/>
  <c r="N11" i="6"/>
  <c r="N13" i="6"/>
  <c r="N17" i="6"/>
  <c r="N23" i="6"/>
  <c r="Z29" i="6"/>
  <c r="N10" i="6"/>
  <c r="Z11" i="6"/>
  <c r="Z20" i="6"/>
  <c r="N26" i="6"/>
  <c r="N31" i="6"/>
  <c r="Z10" i="6"/>
  <c r="N12" i="6"/>
  <c r="Z13" i="6"/>
  <c r="Z17" i="6"/>
  <c r="N29" i="6"/>
  <c r="N20" i="6"/>
  <c r="Z12" i="6"/>
  <c r="N14" i="6"/>
  <c r="Z23" i="6"/>
  <c r="Q41" i="6"/>
  <c r="AH59" i="6"/>
  <c r="V59" i="6"/>
  <c r="S54" i="5"/>
  <c r="AB51" i="5"/>
  <c r="AC52" i="5"/>
  <c r="AG50" i="5"/>
  <c r="U50" i="5"/>
  <c r="AG46" i="5"/>
  <c r="AG51" i="5"/>
  <c r="AG49" i="5"/>
  <c r="U46" i="5"/>
  <c r="U49" i="5"/>
  <c r="U52" i="5"/>
  <c r="T42" i="5"/>
  <c r="AH49" i="5"/>
  <c r="Q51" i="5"/>
  <c r="AC30" i="5"/>
  <c r="S42" i="5"/>
  <c r="Z49" i="5"/>
  <c r="U51" i="5"/>
  <c r="AB47" i="5"/>
  <c r="Z30" i="5"/>
  <c r="R47" i="5"/>
  <c r="R46" i="5"/>
  <c r="R51" i="5"/>
  <c r="R49" i="5"/>
  <c r="AD51" i="5"/>
  <c r="AD50" i="5"/>
  <c r="R45" i="5"/>
  <c r="AD47" i="5"/>
  <c r="R50" i="5"/>
  <c r="AD52" i="5"/>
  <c r="R53" i="5"/>
  <c r="Q47" i="5"/>
  <c r="V48" i="5"/>
  <c r="AB48" i="5"/>
  <c r="V53" i="5"/>
  <c r="AG45" i="5"/>
  <c r="AF41" i="6" l="1"/>
  <c r="AE41" i="6"/>
  <c r="AE58" i="6" s="1"/>
  <c r="T91" i="6"/>
  <c r="O95" i="6"/>
  <c r="O112" i="6" s="1"/>
  <c r="AF58" i="6"/>
  <c r="AI95" i="6"/>
  <c r="AF98" i="6"/>
  <c r="T98" i="6"/>
  <c r="W95" i="6"/>
  <c r="W112" i="6" s="1"/>
  <c r="AI112" i="6"/>
  <c r="AA95" i="6"/>
  <c r="AA112" i="6" s="1"/>
  <c r="AF101" i="6"/>
  <c r="AH41" i="6"/>
  <c r="AF91" i="6"/>
  <c r="T93" i="6"/>
  <c r="T110" i="6"/>
  <c r="AF93" i="6"/>
  <c r="T113" i="6"/>
  <c r="T94" i="6"/>
  <c r="T101" i="6"/>
  <c r="T104" i="6"/>
  <c r="AF92" i="6"/>
  <c r="AF94" i="6"/>
  <c r="T107" i="6"/>
  <c r="T92" i="6"/>
  <c r="AF113" i="6"/>
  <c r="AC41" i="6"/>
  <c r="AC58" i="6" s="1"/>
  <c r="AC67" i="6"/>
  <c r="AC84" i="6" s="1"/>
  <c r="AF67" i="6"/>
  <c r="AF84" i="6" s="1"/>
  <c r="Z14" i="6"/>
  <c r="Z31" i="6" s="1"/>
  <c r="AE14" i="6"/>
  <c r="AG54" i="5"/>
  <c r="U54" i="5"/>
  <c r="AD54" i="5"/>
  <c r="N54" i="5"/>
  <c r="AH113" i="6"/>
  <c r="V113" i="6"/>
  <c r="Q101" i="6"/>
  <c r="Q92" i="6"/>
  <c r="AC91" i="6"/>
  <c r="AC101" i="6"/>
  <c r="Q104" i="6"/>
  <c r="Q93" i="6"/>
  <c r="Q94" i="6"/>
  <c r="AC110" i="6"/>
  <c r="AC94" i="6"/>
  <c r="Q107" i="6"/>
  <c r="Q110" i="6"/>
  <c r="AC93" i="6"/>
  <c r="AC104" i="6"/>
  <c r="AC98" i="6"/>
  <c r="Q98" i="6"/>
  <c r="AC92" i="6"/>
  <c r="Q91" i="6"/>
  <c r="AH54" i="5"/>
  <c r="AB113" i="6"/>
  <c r="P113" i="6"/>
  <c r="R54" i="5"/>
  <c r="V91" i="6"/>
  <c r="AH91" i="6"/>
  <c r="V93" i="6"/>
  <c r="V94" i="6"/>
  <c r="AH101" i="6"/>
  <c r="AH94" i="6"/>
  <c r="V101" i="6"/>
  <c r="AH110" i="6"/>
  <c r="AH92" i="6"/>
  <c r="V107" i="6"/>
  <c r="V110" i="6"/>
  <c r="V104" i="6"/>
  <c r="AH98" i="6"/>
  <c r="V92" i="6"/>
  <c r="AH93" i="6"/>
  <c r="AH104" i="6"/>
  <c r="V98" i="6"/>
  <c r="AG113" i="6"/>
  <c r="U113" i="6"/>
  <c r="Z54" i="5"/>
  <c r="Q54" i="5"/>
  <c r="AH58" i="6"/>
  <c r="AB41" i="6"/>
  <c r="AB58" i="6" s="1"/>
  <c r="S113" i="6"/>
  <c r="AE113" i="6"/>
  <c r="Z113" i="6"/>
  <c r="N113" i="6"/>
  <c r="U101" i="6"/>
  <c r="U94" i="6"/>
  <c r="AG101" i="6"/>
  <c r="AG94" i="6"/>
  <c r="U92" i="6"/>
  <c r="AG93" i="6"/>
  <c r="U98" i="6"/>
  <c r="U107" i="6"/>
  <c r="AG91" i="6"/>
  <c r="U104" i="6"/>
  <c r="AG92" i="6"/>
  <c r="AG110" i="6"/>
  <c r="U110" i="6"/>
  <c r="U93" i="6"/>
  <c r="AG104" i="6"/>
  <c r="AG98" i="6"/>
  <c r="U91" i="6"/>
  <c r="AC14" i="6"/>
  <c r="AC31" i="6" s="1"/>
  <c r="AC54" i="5"/>
  <c r="AG67" i="6"/>
  <c r="AG84" i="6" s="1"/>
  <c r="AD113" i="6"/>
  <c r="R113" i="6"/>
  <c r="S92" i="6"/>
  <c r="S98" i="6"/>
  <c r="AE104" i="6"/>
  <c r="S110" i="6"/>
  <c r="AE91" i="6"/>
  <c r="AE92" i="6"/>
  <c r="AE98" i="6"/>
  <c r="S104" i="6"/>
  <c r="S94" i="6"/>
  <c r="AE101" i="6"/>
  <c r="S91" i="6"/>
  <c r="AE110" i="6"/>
  <c r="AE93" i="6"/>
  <c r="S93" i="6"/>
  <c r="S101" i="6"/>
  <c r="S107" i="6"/>
  <c r="AE94" i="6"/>
  <c r="Z94" i="6"/>
  <c r="N94" i="6"/>
  <c r="Z110" i="6"/>
  <c r="N93" i="6"/>
  <c r="N101" i="6"/>
  <c r="N107" i="6"/>
  <c r="N110" i="6"/>
  <c r="N91" i="6"/>
  <c r="Z91" i="6"/>
  <c r="Z92" i="6"/>
  <c r="Z101" i="6"/>
  <c r="Z93" i="6"/>
  <c r="N92" i="6"/>
  <c r="Z104" i="6"/>
  <c r="Z98" i="6"/>
  <c r="N104" i="6"/>
  <c r="N98" i="6"/>
  <c r="Q113" i="6"/>
  <c r="AC113" i="6"/>
  <c r="P54" i="5"/>
  <c r="AB54" i="5"/>
  <c r="P93" i="6"/>
  <c r="AB101" i="6"/>
  <c r="P104" i="6"/>
  <c r="AB94" i="6"/>
  <c r="P101" i="6"/>
  <c r="P107" i="6"/>
  <c r="P92" i="6"/>
  <c r="AB93" i="6"/>
  <c r="P98" i="6"/>
  <c r="AB104" i="6"/>
  <c r="P91" i="6"/>
  <c r="P94" i="6"/>
  <c r="P110" i="6"/>
  <c r="AB98" i="6"/>
  <c r="AB92" i="6"/>
  <c r="AB91" i="6"/>
  <c r="AB110" i="6"/>
  <c r="AA14" i="6"/>
  <c r="AA31" i="6" s="1"/>
  <c r="V54" i="5"/>
  <c r="AD14" i="6"/>
  <c r="AD31" i="6" s="1"/>
  <c r="AE31" i="6"/>
  <c r="AD91" i="6"/>
  <c r="R94" i="6"/>
  <c r="R91" i="6"/>
  <c r="AD94" i="6"/>
  <c r="R107" i="6"/>
  <c r="R110" i="6"/>
  <c r="AD92" i="6"/>
  <c r="AD101" i="6"/>
  <c r="R93" i="6"/>
  <c r="R101" i="6"/>
  <c r="AD110" i="6"/>
  <c r="R98" i="6"/>
  <c r="AD98" i="6"/>
  <c r="R92" i="6"/>
  <c r="R104" i="6"/>
  <c r="AD104" i="6"/>
  <c r="AD93" i="6"/>
  <c r="AF95" i="6" l="1"/>
  <c r="AF112" i="6" s="1"/>
  <c r="T95" i="6"/>
  <c r="T112" i="6" s="1"/>
  <c r="Q95" i="6"/>
  <c r="Q112" i="6" s="1"/>
  <c r="S95" i="6"/>
  <c r="S112" i="6" s="1"/>
  <c r="P95" i="6"/>
  <c r="P112" i="6" s="1"/>
  <c r="N95" i="6"/>
  <c r="N112" i="6" s="1"/>
  <c r="AD95" i="6"/>
  <c r="AD112" i="6" s="1"/>
  <c r="AE95" i="6"/>
  <c r="AE112" i="6" s="1"/>
  <c r="R95" i="6"/>
  <c r="R112" i="6" s="1"/>
  <c r="AH95" i="6"/>
  <c r="AH112" i="6" s="1"/>
  <c r="AB95" i="6"/>
  <c r="AB112" i="6" s="1"/>
  <c r="Z95" i="6"/>
  <c r="Z112" i="6" s="1"/>
  <c r="U95" i="6"/>
  <c r="U112" i="6" s="1"/>
  <c r="AG95" i="6"/>
  <c r="AG112" i="6" s="1"/>
  <c r="V95" i="6"/>
  <c r="V112" i="6" s="1"/>
  <c r="AC95" i="6"/>
  <c r="AC112" i="6" s="1"/>
</calcChain>
</file>

<file path=xl/sharedStrings.xml><?xml version="1.0" encoding="utf-8"?>
<sst xmlns="http://schemas.openxmlformats.org/spreadsheetml/2006/main" count="534" uniqueCount="53">
  <si>
    <t>Student Ethnicity</t>
  </si>
  <si>
    <t>African American</t>
  </si>
  <si>
    <t>American Indian</t>
  </si>
  <si>
    <t>Asian</t>
  </si>
  <si>
    <t>Hispanic</t>
  </si>
  <si>
    <t>White</t>
  </si>
  <si>
    <t>International</t>
  </si>
  <si>
    <t>Unknown</t>
  </si>
  <si>
    <t>University of Baltimore</t>
  </si>
  <si>
    <t>Fall 2006</t>
  </si>
  <si>
    <t>Fall 2007</t>
  </si>
  <si>
    <t>Fall 2008</t>
  </si>
  <si>
    <t>Fall 2009</t>
  </si>
  <si>
    <t>Hawaiian</t>
  </si>
  <si>
    <t>Fall 2010</t>
  </si>
  <si>
    <t>Fall 2011</t>
  </si>
  <si>
    <t>Under-represented Minority</t>
  </si>
  <si>
    <t>Represented Minority</t>
  </si>
  <si>
    <t>Non-Minority</t>
  </si>
  <si>
    <t>Not-Specified/Unknown</t>
  </si>
  <si>
    <t>Multi Race</t>
  </si>
  <si>
    <t>LAW</t>
  </si>
  <si>
    <t>University Total</t>
  </si>
  <si>
    <t>Student Race/Ethnicity</t>
  </si>
  <si>
    <t>Sub-total</t>
  </si>
  <si>
    <t>Multi-Racial</t>
  </si>
  <si>
    <t>UB/Office of Institutional Research</t>
  </si>
  <si>
    <t>Undergraduate Total</t>
  </si>
  <si>
    <t>UNDERGRADUATE</t>
  </si>
  <si>
    <t>GRADUATE</t>
  </si>
  <si>
    <t>Graduate Total</t>
  </si>
  <si>
    <t>Law Total</t>
  </si>
  <si>
    <t>Minority Total -</t>
  </si>
  <si>
    <t>Fall 2013</t>
  </si>
  <si>
    <t>-</t>
  </si>
  <si>
    <t xml:space="preserve">UNIVERSITY   </t>
  </si>
  <si>
    <t>UNIVERSITY</t>
  </si>
  <si>
    <t>Minority Total</t>
  </si>
  <si>
    <t>Total Student Headcount by Race/Ethnicity</t>
  </si>
  <si>
    <t>% Total Student Headcount by Race/Ethnicity</t>
  </si>
  <si>
    <r>
      <t xml:space="preserve">% Total Student Headcount </t>
    </r>
    <r>
      <rPr>
        <b/>
        <u/>
        <sz val="10.5"/>
        <rFont val="Times New Roman"/>
        <family val="1"/>
      </rPr>
      <t>Known</t>
    </r>
    <r>
      <rPr>
        <b/>
        <sz val="10.5"/>
        <rFont val="Times New Roman"/>
        <family val="1"/>
      </rPr>
      <t xml:space="preserve"> by Race/Ethnicity</t>
    </r>
  </si>
  <si>
    <t>Total Student Headcount by Race/Ethnicity, Grouped by Minority Status</t>
  </si>
  <si>
    <t>% Total Student Headcount by Race/Ethnicity, Grouped by Minority Status</t>
  </si>
  <si>
    <t>Fall 2012</t>
  </si>
  <si>
    <t>Source: EIS</t>
  </si>
  <si>
    <t>Source:EIS</t>
  </si>
  <si>
    <t>Fall 2014</t>
  </si>
  <si>
    <t>Fall 2007 - 2015, Census</t>
  </si>
  <si>
    <t>Dir:  I:\Institutional Research\Publications &amp; Reports\Academic Enrollment Report Summary\Enrollment by Academic Unit_by Variables\Academic Unit by Ethnicity\</t>
  </si>
  <si>
    <t>File:  [Student_ethnicity_fall 2006 to fall 2015-Official Census.xlsx]Report 2 by Deg Lvl, Ungrouped</t>
  </si>
  <si>
    <t>File:  [Student_ethnicity_fall 2006 to fall 2015-Official Census.xlsx]Report 2 by Deg Lvl Grouped</t>
  </si>
  <si>
    <t>Fall 2015</t>
  </si>
  <si>
    <r>
      <t xml:space="preserve">% Total Student Headcount by </t>
    </r>
    <r>
      <rPr>
        <b/>
        <u/>
        <sz val="10.5"/>
        <color rgb="FFFF0000"/>
        <rFont val="Times New Roman"/>
        <family val="1"/>
      </rPr>
      <t>Known</t>
    </r>
    <r>
      <rPr>
        <b/>
        <sz val="10.5"/>
        <rFont val="Times New Roman"/>
        <family val="1"/>
      </rPr>
      <t xml:space="preserve"> Race/Ethnicity, Grouped by Minority Status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</si>
</sst>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8"/>
      <name val="Times New Roman"/>
      <family val="1"/>
    </font>
    <font>
      <sz val="10.5"/>
      <color theme="1"/>
      <name val="Times New Roman"/>
      <family val="1"/>
    </font>
    <font>
      <b/>
      <u/>
      <sz val="10.5"/>
      <name val="Times New Roman"/>
      <family val="1"/>
    </font>
    <font>
      <b/>
      <u/>
      <sz val="10.5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19" fillId="0" borderId="0" xfId="0" applyFont="1"/>
    <xf numFmtId="0" fontId="19" fillId="33" borderId="0" xfId="0" applyFont="1" applyFill="1"/>
    <xf numFmtId="165" fontId="19" fillId="33" borderId="0" xfId="1" applyNumberFormat="1" applyFont="1" applyFill="1" applyAlignment="1">
      <alignment horizontal="center"/>
    </xf>
    <xf numFmtId="0" fontId="20" fillId="33" borderId="0" xfId="0" applyFont="1" applyFill="1"/>
    <xf numFmtId="0" fontId="21" fillId="33" borderId="0" xfId="0" applyFont="1" applyFill="1"/>
    <xf numFmtId="0" fontId="22" fillId="33" borderId="0" xfId="0" applyFont="1" applyFill="1" applyBorder="1" applyAlignment="1">
      <alignment horizontal="right" wrapText="1"/>
    </xf>
    <xf numFmtId="0" fontId="23" fillId="34" borderId="0" xfId="0" applyFont="1" applyFill="1" applyBorder="1"/>
    <xf numFmtId="0" fontId="20" fillId="33" borderId="0" xfId="0" applyFont="1" applyFill="1" applyBorder="1"/>
    <xf numFmtId="165" fontId="20" fillId="33" borderId="0" xfId="1" applyNumberFormat="1" applyFont="1" applyFill="1" applyAlignment="1">
      <alignment horizontal="right" vertical="center" wrapText="1"/>
    </xf>
    <xf numFmtId="0" fontId="21" fillId="33" borderId="0" xfId="0" applyFont="1" applyFill="1" applyAlignment="1">
      <alignment horizontal="left" indent="1"/>
    </xf>
    <xf numFmtId="0" fontId="20" fillId="33" borderId="0" xfId="0" applyFont="1" applyFill="1" applyAlignment="1">
      <alignment horizontal="left" indent="1"/>
    </xf>
    <xf numFmtId="0" fontId="21" fillId="33" borderId="10" xfId="0" applyNumberFormat="1" applyFont="1" applyFill="1" applyBorder="1"/>
    <xf numFmtId="0" fontId="21" fillId="33" borderId="0" xfId="0" applyFont="1" applyFill="1" applyBorder="1" applyAlignment="1">
      <alignment horizontal="left" indent="1"/>
    </xf>
    <xf numFmtId="0" fontId="21" fillId="33" borderId="0" xfId="0" applyNumberFormat="1" applyFont="1" applyFill="1" applyBorder="1"/>
    <xf numFmtId="0" fontId="20" fillId="33" borderId="0" xfId="0" applyFont="1" applyFill="1" applyBorder="1" applyAlignment="1">
      <alignment horizontal="left"/>
    </xf>
    <xf numFmtId="0" fontId="24" fillId="33" borderId="0" xfId="0" applyFont="1" applyFill="1"/>
    <xf numFmtId="0" fontId="23" fillId="33" borderId="0" xfId="0" applyFont="1" applyFill="1" applyBorder="1" applyAlignment="1">
      <alignment horizontal="left"/>
    </xf>
    <xf numFmtId="165" fontId="23" fillId="33" borderId="0" xfId="1" applyNumberFormat="1" applyFont="1" applyFill="1" applyBorder="1" applyAlignment="1">
      <alignment horizontal="center"/>
    </xf>
    <xf numFmtId="165" fontId="21" fillId="33" borderId="0" xfId="1" applyNumberFormat="1" applyFont="1" applyFill="1" applyAlignment="1">
      <alignment horizontal="center"/>
    </xf>
    <xf numFmtId="165" fontId="20" fillId="33" borderId="11" xfId="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indent="1"/>
    </xf>
    <xf numFmtId="165" fontId="20" fillId="33" borderId="0" xfId="1" applyNumberFormat="1" applyFont="1" applyFill="1" applyBorder="1" applyAlignment="1">
      <alignment horizontal="center"/>
    </xf>
    <xf numFmtId="165" fontId="21" fillId="33" borderId="0" xfId="1" applyNumberFormat="1" applyFont="1" applyFill="1" applyBorder="1" applyAlignment="1">
      <alignment horizontal="center"/>
    </xf>
    <xf numFmtId="0" fontId="20" fillId="33" borderId="0" xfId="0" applyFont="1" applyFill="1" applyAlignment="1"/>
    <xf numFmtId="165" fontId="20" fillId="33" borderId="0" xfId="1" applyNumberFormat="1" applyFont="1" applyFill="1" applyAlignment="1">
      <alignment horizontal="center"/>
    </xf>
    <xf numFmtId="165" fontId="21" fillId="33" borderId="10" xfId="1" applyNumberFormat="1" applyFont="1" applyFill="1" applyBorder="1" applyAlignment="1">
      <alignment horizontal="center"/>
    </xf>
    <xf numFmtId="0" fontId="21" fillId="33" borderId="0" xfId="0" applyFont="1" applyFill="1" applyBorder="1"/>
    <xf numFmtId="165" fontId="25" fillId="33" borderId="0" xfId="1" applyNumberFormat="1" applyFont="1" applyFill="1" applyBorder="1" applyAlignment="1">
      <alignment horizontal="center"/>
    </xf>
    <xf numFmtId="165" fontId="23" fillId="33" borderId="11" xfId="1" applyNumberFormat="1" applyFont="1" applyFill="1" applyBorder="1" applyAlignment="1">
      <alignment horizontal="center"/>
    </xf>
    <xf numFmtId="0" fontId="20" fillId="33" borderId="0" xfId="0" applyFont="1" applyFill="1" applyBorder="1" applyAlignment="1"/>
    <xf numFmtId="164" fontId="21" fillId="33" borderId="0" xfId="2" applyNumberFormat="1" applyFont="1" applyFill="1" applyAlignment="1">
      <alignment horizontal="center"/>
    </xf>
    <xf numFmtId="164" fontId="20" fillId="33" borderId="0" xfId="2" applyNumberFormat="1" applyFont="1" applyFill="1" applyAlignment="1">
      <alignment horizontal="center"/>
    </xf>
    <xf numFmtId="164" fontId="21" fillId="33" borderId="10" xfId="2" applyNumberFormat="1" applyFont="1" applyFill="1" applyBorder="1" applyAlignment="1">
      <alignment horizontal="center"/>
    </xf>
    <xf numFmtId="165" fontId="25" fillId="35" borderId="0" xfId="1" applyNumberFormat="1" applyFont="1" applyFill="1" applyBorder="1" applyAlignment="1">
      <alignment horizontal="center"/>
    </xf>
    <xf numFmtId="164" fontId="23" fillId="33" borderId="0" xfId="2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left" vertical="center" wrapText="1"/>
    </xf>
    <xf numFmtId="9" fontId="21" fillId="33" borderId="0" xfId="2" applyFont="1" applyFill="1" applyAlignment="1">
      <alignment horizontal="center"/>
    </xf>
    <xf numFmtId="166" fontId="24" fillId="33" borderId="0" xfId="0" applyNumberFormat="1" applyFont="1" applyFill="1" applyAlignment="1">
      <alignment horizontal="left"/>
    </xf>
    <xf numFmtId="165" fontId="20" fillId="33" borderId="0" xfId="0" applyNumberFormat="1" applyFont="1" applyFill="1" applyBorder="1"/>
    <xf numFmtId="9" fontId="20" fillId="33" borderId="0" xfId="2" applyFont="1" applyFill="1" applyAlignment="1">
      <alignment horizontal="center"/>
    </xf>
    <xf numFmtId="165" fontId="20" fillId="33" borderId="13" xfId="1" applyNumberFormat="1" applyFont="1" applyFill="1" applyBorder="1" applyAlignment="1">
      <alignment horizontal="center"/>
    </xf>
    <xf numFmtId="9" fontId="23" fillId="33" borderId="0" xfId="2" applyFont="1" applyFill="1" applyBorder="1" applyAlignment="1">
      <alignment horizontal="center"/>
    </xf>
    <xf numFmtId="0" fontId="19" fillId="0" borderId="0" xfId="0" applyFont="1" applyBorder="1"/>
    <xf numFmtId="0" fontId="19" fillId="33" borderId="0" xfId="0" applyFont="1" applyFill="1" applyBorder="1"/>
    <xf numFmtId="0" fontId="23" fillId="33" borderId="13" xfId="0" applyFont="1" applyFill="1" applyBorder="1" applyAlignment="1">
      <alignment horizontal="left"/>
    </xf>
    <xf numFmtId="9" fontId="20" fillId="33" borderId="13" xfId="2" applyFont="1" applyFill="1" applyBorder="1" applyAlignment="1">
      <alignment horizontal="center"/>
    </xf>
    <xf numFmtId="164" fontId="20" fillId="33" borderId="13" xfId="2" applyNumberFormat="1" applyFont="1" applyFill="1" applyBorder="1" applyAlignment="1">
      <alignment horizontal="center"/>
    </xf>
    <xf numFmtId="165" fontId="19" fillId="33" borderId="0" xfId="1" applyNumberFormat="1" applyFont="1" applyFill="1" applyBorder="1" applyAlignment="1">
      <alignment horizontal="center"/>
    </xf>
    <xf numFmtId="165" fontId="20" fillId="33" borderId="12" xfId="1" applyNumberFormat="1" applyFont="1" applyFill="1" applyBorder="1" applyAlignment="1">
      <alignment horizontal="right" vertical="center" wrapText="1"/>
    </xf>
    <xf numFmtId="9" fontId="20" fillId="33" borderId="0" xfId="2" applyFont="1" applyFill="1" applyBorder="1"/>
    <xf numFmtId="165" fontId="23" fillId="33" borderId="11" xfId="1" applyNumberFormat="1" applyFont="1" applyFill="1" applyBorder="1" applyAlignment="1"/>
    <xf numFmtId="165" fontId="23" fillId="33" borderId="0" xfId="1" applyNumberFormat="1" applyFont="1" applyFill="1" applyBorder="1" applyAlignment="1"/>
    <xf numFmtId="165" fontId="20" fillId="33" borderId="10" xfId="1" applyNumberFormat="1" applyFont="1" applyFill="1" applyBorder="1" applyAlignment="1">
      <alignment horizontal="right" vertical="center" wrapText="1"/>
    </xf>
    <xf numFmtId="165" fontId="20" fillId="33" borderId="0" xfId="0" applyNumberFormat="1" applyFont="1" applyFill="1" applyAlignment="1">
      <alignment horizontal="right"/>
    </xf>
    <xf numFmtId="9" fontId="20" fillId="33" borderId="0" xfId="2" applyNumberFormat="1" applyFont="1" applyFill="1" applyAlignment="1">
      <alignment horizontal="center"/>
    </xf>
    <xf numFmtId="164" fontId="20" fillId="33" borderId="11" xfId="2" applyNumberFormat="1" applyFont="1" applyFill="1" applyBorder="1" applyAlignment="1">
      <alignment horizontal="center"/>
    </xf>
    <xf numFmtId="164" fontId="20" fillId="33" borderId="0" xfId="1" applyNumberFormat="1" applyFont="1" applyFill="1" applyBorder="1" applyAlignment="1">
      <alignment horizontal="center"/>
    </xf>
    <xf numFmtId="164" fontId="23" fillId="33" borderId="0" xfId="1" applyNumberFormat="1" applyFont="1" applyFill="1" applyBorder="1" applyAlignment="1">
      <alignment horizontal="center"/>
    </xf>
    <xf numFmtId="164" fontId="21" fillId="33" borderId="0" xfId="1" applyNumberFormat="1" applyFont="1" applyFill="1" applyBorder="1" applyAlignment="1">
      <alignment horizontal="center"/>
    </xf>
    <xf numFmtId="164" fontId="20" fillId="33" borderId="0" xfId="1" applyNumberFormat="1" applyFont="1" applyFill="1" applyAlignment="1">
      <alignment horizontal="center"/>
    </xf>
    <xf numFmtId="164" fontId="20" fillId="33" borderId="0" xfId="1" applyNumberFormat="1" applyFont="1" applyFill="1" applyAlignment="1">
      <alignment horizontal="right" vertical="center" wrapText="1"/>
    </xf>
    <xf numFmtId="164" fontId="21" fillId="33" borderId="10" xfId="0" applyNumberFormat="1" applyFont="1" applyFill="1" applyBorder="1"/>
    <xf numFmtId="164" fontId="22" fillId="33" borderId="0" xfId="0" applyNumberFormat="1" applyFont="1" applyFill="1" applyBorder="1" applyAlignment="1">
      <alignment horizontal="right" wrapText="1"/>
    </xf>
    <xf numFmtId="164" fontId="21" fillId="33" borderId="0" xfId="0" applyNumberFormat="1" applyFont="1" applyFill="1"/>
    <xf numFmtId="164" fontId="20" fillId="33" borderId="10" xfId="1" applyNumberFormat="1" applyFont="1" applyFill="1" applyBorder="1" applyAlignment="1">
      <alignment horizontal="right" vertical="center" wrapText="1"/>
    </xf>
    <xf numFmtId="164" fontId="20" fillId="33" borderId="12" xfId="1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left" indent="2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/>
    </xf>
    <xf numFmtId="0" fontId="25" fillId="33" borderId="0" xfId="0" applyFont="1" applyFill="1" applyBorder="1" applyAlignment="1">
      <alignment horizontal="left"/>
    </xf>
    <xf numFmtId="165" fontId="25" fillId="36" borderId="0" xfId="1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right"/>
    </xf>
    <xf numFmtId="0" fontId="23" fillId="34" borderId="0" xfId="0" applyFont="1" applyFill="1" applyBorder="1" applyAlignment="1">
      <alignment horizontal="right"/>
    </xf>
    <xf numFmtId="9" fontId="21" fillId="33" borderId="0" xfId="2" applyNumberFormat="1" applyFont="1" applyFill="1" applyAlignment="1">
      <alignment horizontal="center"/>
    </xf>
    <xf numFmtId="9" fontId="20" fillId="33" borderId="11" xfId="2" applyNumberFormat="1" applyFont="1" applyFill="1" applyBorder="1" applyAlignment="1">
      <alignment horizontal="center"/>
    </xf>
    <xf numFmtId="9" fontId="20" fillId="33" borderId="0" xfId="1" applyNumberFormat="1" applyFont="1" applyFill="1" applyBorder="1" applyAlignment="1">
      <alignment horizontal="center"/>
    </xf>
    <xf numFmtId="9" fontId="23" fillId="33" borderId="0" xfId="1" applyNumberFormat="1" applyFont="1" applyFill="1" applyBorder="1" applyAlignment="1">
      <alignment horizontal="center"/>
    </xf>
    <xf numFmtId="9" fontId="21" fillId="33" borderId="0" xfId="1" applyNumberFormat="1" applyFont="1" applyFill="1" applyBorder="1" applyAlignment="1">
      <alignment horizontal="center"/>
    </xf>
    <xf numFmtId="9" fontId="20" fillId="33" borderId="0" xfId="1" applyNumberFormat="1" applyFont="1" applyFill="1" applyAlignment="1">
      <alignment horizontal="center"/>
    </xf>
    <xf numFmtId="9" fontId="21" fillId="33" borderId="10" xfId="2" applyNumberFormat="1" applyFont="1" applyFill="1" applyBorder="1" applyAlignment="1">
      <alignment horizontal="center"/>
    </xf>
    <xf numFmtId="9" fontId="20" fillId="33" borderId="13" xfId="2" applyNumberFormat="1" applyFont="1" applyFill="1" applyBorder="1" applyAlignment="1">
      <alignment horizontal="center"/>
    </xf>
    <xf numFmtId="9" fontId="20" fillId="33" borderId="0" xfId="1" applyNumberFormat="1" applyFont="1" applyFill="1" applyAlignment="1">
      <alignment horizontal="right" vertical="center" wrapText="1"/>
    </xf>
    <xf numFmtId="9" fontId="21" fillId="33" borderId="10" xfId="0" applyNumberFormat="1" applyFont="1" applyFill="1" applyBorder="1"/>
    <xf numFmtId="9" fontId="20" fillId="33" borderId="10" xfId="1" applyNumberFormat="1" applyFont="1" applyFill="1" applyBorder="1" applyAlignment="1">
      <alignment horizontal="right" vertical="center" wrapText="1"/>
    </xf>
    <xf numFmtId="9" fontId="23" fillId="33" borderId="0" xfId="2" applyNumberFormat="1" applyFont="1" applyFill="1" applyBorder="1" applyAlignment="1">
      <alignment horizontal="center"/>
    </xf>
    <xf numFmtId="9" fontId="21" fillId="33" borderId="0" xfId="0" applyNumberFormat="1" applyFont="1" applyFill="1"/>
    <xf numFmtId="9" fontId="22" fillId="33" borderId="0" xfId="0" applyNumberFormat="1" applyFont="1" applyFill="1" applyBorder="1" applyAlignment="1">
      <alignment horizontal="center" wrapText="1"/>
    </xf>
    <xf numFmtId="9" fontId="20" fillId="33" borderId="12" xfId="1" applyNumberFormat="1" applyFont="1" applyFill="1" applyBorder="1" applyAlignment="1">
      <alignment horizontal="right" vertical="center" wrapText="1"/>
    </xf>
    <xf numFmtId="165" fontId="20" fillId="33" borderId="0" xfId="1" applyNumberFormat="1" applyFont="1" applyFill="1" applyBorder="1" applyAlignment="1">
      <alignment horizontal="right" vertical="center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/>
    <cellStyle name="Normal 3" xfId="43"/>
    <cellStyle name="Note 2" xfId="44"/>
    <cellStyle name="Output" xfId="12" builtinId="21" customBuiltin="1"/>
    <cellStyle name="Percent" xfId="2" builtinId="5"/>
    <cellStyle name="Percent 2" xfId="47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view="pageBreakPreview" zoomScale="67" zoomScaleNormal="100" zoomScaleSheetLayoutView="67" workbookViewId="0">
      <selection activeCell="G65" sqref="G65"/>
    </sheetView>
  </sheetViews>
  <sheetFormatPr defaultRowHeight="13.5" x14ac:dyDescent="0.2"/>
  <cols>
    <col min="1" max="1" width="26" style="5" customWidth="1"/>
    <col min="2" max="2" width="11.7109375" style="5" hidden="1" customWidth="1"/>
    <col min="3" max="5" width="11.7109375" style="5" bestFit="1" customWidth="1"/>
    <col min="6" max="7" width="10.7109375" style="5" customWidth="1"/>
    <col min="8" max="8" width="12.140625" style="5" bestFit="1" customWidth="1"/>
    <col min="9" max="10" width="11.7109375" style="5" bestFit="1" customWidth="1"/>
    <col min="11" max="11" width="11.7109375" style="5" customWidth="1"/>
    <col min="12" max="12" width="1.7109375" style="1" customWidth="1"/>
    <col min="13" max="13" width="21.42578125" style="5" customWidth="1"/>
    <col min="14" max="14" width="11.7109375" style="5" hidden="1" customWidth="1"/>
    <col min="15" max="17" width="11.7109375" style="5" bestFit="1" customWidth="1"/>
    <col min="18" max="18" width="11.28515625" style="5" bestFit="1" customWidth="1"/>
    <col min="19" max="19" width="10.7109375" style="5" customWidth="1"/>
    <col min="20" max="20" width="12.140625" style="5" bestFit="1" customWidth="1"/>
    <col min="21" max="23" width="13" style="5" bestFit="1" customWidth="1"/>
    <col min="24" max="24" width="1.7109375" style="5" customWidth="1"/>
    <col min="25" max="25" width="31.42578125" style="5" customWidth="1"/>
    <col min="26" max="26" width="11.7109375" style="5" hidden="1" customWidth="1"/>
    <col min="27" max="29" width="11.7109375" style="5" bestFit="1" customWidth="1"/>
    <col min="30" max="31" width="10.7109375" style="5" customWidth="1"/>
    <col min="32" max="32" width="12.140625" style="5" bestFit="1" customWidth="1"/>
    <col min="33" max="35" width="11.7109375" style="5" customWidth="1"/>
    <col min="36" max="16384" width="9.140625" style="1"/>
  </cols>
  <sheetData>
    <row r="1" spans="1:35" x14ac:dyDescent="0.2">
      <c r="A1" s="4" t="s">
        <v>8</v>
      </c>
      <c r="L1" s="2"/>
      <c r="M1" s="4" t="s">
        <v>8</v>
      </c>
      <c r="Y1" s="4" t="s">
        <v>8</v>
      </c>
    </row>
    <row r="2" spans="1:35" x14ac:dyDescent="0.2">
      <c r="A2" s="4" t="s">
        <v>0</v>
      </c>
      <c r="L2" s="2"/>
      <c r="M2" s="4" t="s">
        <v>0</v>
      </c>
      <c r="Y2" s="4" t="s">
        <v>0</v>
      </c>
    </row>
    <row r="3" spans="1:35" x14ac:dyDescent="0.2">
      <c r="A3" s="4" t="s">
        <v>47</v>
      </c>
      <c r="L3" s="2"/>
      <c r="M3" s="4" t="s">
        <v>47</v>
      </c>
      <c r="Y3" s="4" t="s">
        <v>47</v>
      </c>
    </row>
    <row r="4" spans="1:35" ht="12.75" customHeight="1" x14ac:dyDescent="0.2">
      <c r="B4" s="69"/>
      <c r="C4" s="69"/>
      <c r="L4" s="2"/>
      <c r="N4" s="69"/>
      <c r="O4" s="69"/>
      <c r="Z4" s="70"/>
      <c r="AA4" s="70"/>
    </row>
    <row r="5" spans="1:35" x14ac:dyDescent="0.2">
      <c r="A5" s="70" t="s">
        <v>38</v>
      </c>
      <c r="B5" s="69"/>
      <c r="C5" s="69"/>
      <c r="L5" s="2"/>
      <c r="M5" s="70" t="s">
        <v>39</v>
      </c>
      <c r="N5" s="69"/>
      <c r="O5" s="69"/>
      <c r="Y5" s="70" t="s">
        <v>40</v>
      </c>
      <c r="Z5" s="70"/>
      <c r="AA5" s="70"/>
    </row>
    <row r="6" spans="1:35" x14ac:dyDescent="0.2">
      <c r="A6" s="36"/>
      <c r="B6" s="36"/>
      <c r="C6" s="36"/>
      <c r="L6" s="2"/>
      <c r="M6" s="36"/>
      <c r="N6" s="36"/>
      <c r="O6" s="36"/>
      <c r="Y6" s="68"/>
      <c r="Z6" s="68"/>
      <c r="AA6" s="68"/>
    </row>
    <row r="7" spans="1:35" x14ac:dyDescent="0.2">
      <c r="A7" s="7"/>
      <c r="B7" s="6" t="s">
        <v>9</v>
      </c>
      <c r="C7" s="6" t="s">
        <v>10</v>
      </c>
      <c r="D7" s="6" t="s">
        <v>11</v>
      </c>
      <c r="E7" s="6" t="s">
        <v>12</v>
      </c>
      <c r="F7" s="6" t="s">
        <v>14</v>
      </c>
      <c r="G7" s="6" t="s">
        <v>15</v>
      </c>
      <c r="H7" s="6" t="s">
        <v>43</v>
      </c>
      <c r="I7" s="6" t="s">
        <v>33</v>
      </c>
      <c r="J7" s="6" t="s">
        <v>46</v>
      </c>
      <c r="K7" s="6" t="s">
        <v>51</v>
      </c>
      <c r="L7" s="74"/>
      <c r="M7" s="75"/>
      <c r="N7" s="6" t="s">
        <v>9</v>
      </c>
      <c r="O7" s="73" t="s">
        <v>10</v>
      </c>
      <c r="P7" s="73" t="s">
        <v>11</v>
      </c>
      <c r="Q7" s="73" t="s">
        <v>12</v>
      </c>
      <c r="R7" s="73" t="s">
        <v>14</v>
      </c>
      <c r="S7" s="73" t="s">
        <v>15</v>
      </c>
      <c r="T7" s="73" t="s">
        <v>43</v>
      </c>
      <c r="U7" s="73" t="s">
        <v>33</v>
      </c>
      <c r="V7" s="73" t="s">
        <v>46</v>
      </c>
      <c r="W7" s="73" t="s">
        <v>51</v>
      </c>
      <c r="X7" s="6"/>
      <c r="Y7" s="7"/>
      <c r="Z7" s="6" t="s">
        <v>9</v>
      </c>
      <c r="AA7" s="73" t="s">
        <v>10</v>
      </c>
      <c r="AB7" s="73" t="s">
        <v>11</v>
      </c>
      <c r="AC7" s="73" t="s">
        <v>12</v>
      </c>
      <c r="AD7" s="73" t="s">
        <v>14</v>
      </c>
      <c r="AE7" s="73" t="s">
        <v>15</v>
      </c>
      <c r="AF7" s="73" t="s">
        <v>43</v>
      </c>
      <c r="AG7" s="73" t="s">
        <v>33</v>
      </c>
      <c r="AH7" s="73" t="s">
        <v>46</v>
      </c>
      <c r="AI7" s="73" t="s">
        <v>51</v>
      </c>
    </row>
    <row r="8" spans="1:35" x14ac:dyDescent="0.2">
      <c r="A8" s="17" t="s">
        <v>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"/>
      <c r="M8" s="17" t="s">
        <v>28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7" t="s">
        <v>28</v>
      </c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x14ac:dyDescent="0.2">
      <c r="A9" s="10" t="s">
        <v>1</v>
      </c>
      <c r="B9" s="19">
        <v>644</v>
      </c>
      <c r="C9" s="19">
        <v>841</v>
      </c>
      <c r="D9" s="19">
        <v>918</v>
      </c>
      <c r="E9" s="19">
        <v>1143</v>
      </c>
      <c r="F9" s="19">
        <v>1350</v>
      </c>
      <c r="G9" s="19">
        <v>1450</v>
      </c>
      <c r="H9" s="19">
        <v>1559</v>
      </c>
      <c r="I9" s="19">
        <v>1625</v>
      </c>
      <c r="J9" s="19">
        <v>1642</v>
      </c>
      <c r="K9" s="19">
        <v>1569</v>
      </c>
      <c r="L9" s="2"/>
      <c r="M9" s="10" t="s">
        <v>1</v>
      </c>
      <c r="N9" s="31">
        <f t="shared" ref="N9:N17" si="0">B9/B$18</f>
        <v>0.30434782608695654</v>
      </c>
      <c r="O9" s="76">
        <f t="shared" ref="O9:O17" si="1">C9/C$18</f>
        <v>0.34867330016583747</v>
      </c>
      <c r="P9" s="76">
        <f t="shared" ref="P9:P17" si="2">D9/D$18</f>
        <v>0.34253731343283583</v>
      </c>
      <c r="Q9" s="76">
        <f t="shared" ref="Q9:Q17" si="3">E9/E$18</f>
        <v>0.38049267643142476</v>
      </c>
      <c r="R9" s="76">
        <f t="shared" ref="R9:R17" si="4">F9/F$18</f>
        <v>0.41847489150650963</v>
      </c>
      <c r="S9" s="76">
        <f t="shared" ref="S9:S17" si="5">G9/G$18</f>
        <v>0.44519496469143383</v>
      </c>
      <c r="T9" s="76">
        <f t="shared" ref="T9:T17" si="6">H9/H$18</f>
        <v>0.45504962054874487</v>
      </c>
      <c r="U9" s="76">
        <f t="shared" ref="U9:U17" si="7">I9/I$18</f>
        <v>0.46086216676120251</v>
      </c>
      <c r="V9" s="76">
        <f t="shared" ref="V9:W17" si="8">J9/J$18</f>
        <v>0.47116212338593977</v>
      </c>
      <c r="W9" s="76">
        <f t="shared" si="8"/>
        <v>0.46919856459330145</v>
      </c>
      <c r="X9" s="19"/>
      <c r="Y9" s="10" t="s">
        <v>1</v>
      </c>
      <c r="Z9" s="31">
        <f t="shared" ref="Z9:AI16" si="9">B9/(B$18-B$17)</f>
        <v>0.3471698113207547</v>
      </c>
      <c r="AA9" s="31">
        <f t="shared" si="9"/>
        <v>0.42176529588766298</v>
      </c>
      <c r="AB9" s="31">
        <f t="shared" si="9"/>
        <v>0.43037974683544306</v>
      </c>
      <c r="AC9" s="31">
        <f t="shared" si="9"/>
        <v>0.47114591920857379</v>
      </c>
      <c r="AD9" s="31">
        <f t="shared" si="9"/>
        <v>0.47501759324419424</v>
      </c>
      <c r="AE9" s="31">
        <f t="shared" si="9"/>
        <v>0.48029148724743292</v>
      </c>
      <c r="AF9" s="31">
        <f t="shared" si="9"/>
        <v>0.4757400061031431</v>
      </c>
      <c r="AG9" s="31">
        <f t="shared" si="9"/>
        <v>0.47906839622641512</v>
      </c>
      <c r="AH9" s="31">
        <f t="shared" si="9"/>
        <v>0.48536801655335499</v>
      </c>
      <c r="AI9" s="31">
        <f t="shared" si="9"/>
        <v>0.48114075436982523</v>
      </c>
    </row>
    <row r="10" spans="1:35" x14ac:dyDescent="0.2">
      <c r="A10" s="10" t="s">
        <v>2</v>
      </c>
      <c r="B10" s="19">
        <v>11</v>
      </c>
      <c r="C10" s="19">
        <v>12</v>
      </c>
      <c r="D10" s="19">
        <v>13</v>
      </c>
      <c r="E10" s="19">
        <v>19</v>
      </c>
      <c r="F10" s="19">
        <v>19</v>
      </c>
      <c r="G10" s="19">
        <v>18</v>
      </c>
      <c r="H10" s="19">
        <v>14</v>
      </c>
      <c r="I10" s="19">
        <v>16</v>
      </c>
      <c r="J10" s="19">
        <v>17</v>
      </c>
      <c r="K10" s="19">
        <v>15</v>
      </c>
      <c r="L10" s="2"/>
      <c r="M10" s="10" t="s">
        <v>2</v>
      </c>
      <c r="N10" s="31">
        <f t="shared" si="0"/>
        <v>5.1984877126654066E-3</v>
      </c>
      <c r="O10" s="76">
        <f t="shared" si="1"/>
        <v>4.9751243781094526E-3</v>
      </c>
      <c r="P10" s="76">
        <f t="shared" si="2"/>
        <v>4.8507462686567162E-3</v>
      </c>
      <c r="Q10" s="76">
        <f t="shared" si="3"/>
        <v>6.3249001331557924E-3</v>
      </c>
      <c r="R10" s="76">
        <f t="shared" si="4"/>
        <v>5.8896466212027283E-3</v>
      </c>
      <c r="S10" s="76">
        <f t="shared" si="5"/>
        <v>5.5265581823764204E-3</v>
      </c>
      <c r="T10" s="76">
        <f t="shared" si="6"/>
        <v>4.0863981319322826E-3</v>
      </c>
      <c r="U10" s="76">
        <f t="shared" si="7"/>
        <v>4.5377197958026095E-3</v>
      </c>
      <c r="V10" s="76">
        <f t="shared" si="8"/>
        <v>4.8780487804878049E-3</v>
      </c>
      <c r="W10" s="76">
        <f t="shared" si="8"/>
        <v>4.4856459330143541E-3</v>
      </c>
      <c r="X10" s="19"/>
      <c r="Y10" s="10" t="s">
        <v>2</v>
      </c>
      <c r="Z10" s="31">
        <f t="shared" si="9"/>
        <v>5.9299191374663071E-3</v>
      </c>
      <c r="AA10" s="31">
        <f t="shared" si="9"/>
        <v>6.018054162487462E-3</v>
      </c>
      <c r="AB10" s="31">
        <f t="shared" si="9"/>
        <v>6.0947022972339428E-3</v>
      </c>
      <c r="AC10" s="31">
        <f t="shared" si="9"/>
        <v>7.8318219291014009E-3</v>
      </c>
      <c r="AD10" s="31">
        <f t="shared" si="9"/>
        <v>6.6854327938071778E-3</v>
      </c>
      <c r="AE10" s="31">
        <f t="shared" si="9"/>
        <v>5.9622391520370984E-3</v>
      </c>
      <c r="AF10" s="31">
        <f t="shared" si="9"/>
        <v>4.2722001830942935E-3</v>
      </c>
      <c r="AG10" s="31">
        <f t="shared" si="9"/>
        <v>4.7169811320754715E-3</v>
      </c>
      <c r="AH10" s="31">
        <f t="shared" si="9"/>
        <v>5.0251256281407036E-3</v>
      </c>
      <c r="AI10" s="31">
        <f t="shared" si="9"/>
        <v>4.5998160073597054E-3</v>
      </c>
    </row>
    <row r="11" spans="1:35" x14ac:dyDescent="0.2">
      <c r="A11" s="10" t="s">
        <v>3</v>
      </c>
      <c r="B11" s="19">
        <v>69</v>
      </c>
      <c r="C11" s="19">
        <v>91</v>
      </c>
      <c r="D11" s="19">
        <v>116</v>
      </c>
      <c r="E11" s="19">
        <v>131</v>
      </c>
      <c r="F11" s="19">
        <v>145</v>
      </c>
      <c r="G11" s="19">
        <v>136</v>
      </c>
      <c r="H11" s="19">
        <v>144</v>
      </c>
      <c r="I11" s="19">
        <v>155</v>
      </c>
      <c r="J11" s="19">
        <v>153</v>
      </c>
      <c r="K11" s="19">
        <v>153</v>
      </c>
      <c r="L11" s="2"/>
      <c r="M11" s="10" t="s">
        <v>3</v>
      </c>
      <c r="N11" s="31">
        <f t="shared" si="0"/>
        <v>3.2608695652173912E-2</v>
      </c>
      <c r="O11" s="76">
        <f t="shared" si="1"/>
        <v>3.7728026533996685E-2</v>
      </c>
      <c r="P11" s="76">
        <f t="shared" si="2"/>
        <v>4.3283582089552242E-2</v>
      </c>
      <c r="Q11" s="76">
        <f t="shared" si="3"/>
        <v>4.3608521970705728E-2</v>
      </c>
      <c r="R11" s="76">
        <f t="shared" si="4"/>
        <v>4.4947303161810288E-2</v>
      </c>
      <c r="S11" s="76">
        <f t="shared" si="5"/>
        <v>4.1756217377955172E-2</v>
      </c>
      <c r="T11" s="76">
        <f t="shared" si="6"/>
        <v>4.2031523642732049E-2</v>
      </c>
      <c r="U11" s="76">
        <f t="shared" si="7"/>
        <v>4.3959160521837778E-2</v>
      </c>
      <c r="V11" s="76">
        <f t="shared" si="8"/>
        <v>4.3902439024390241E-2</v>
      </c>
      <c r="W11" s="76">
        <f t="shared" si="8"/>
        <v>4.5753588516746414E-2</v>
      </c>
      <c r="X11" s="19"/>
      <c r="Y11" s="10" t="s">
        <v>3</v>
      </c>
      <c r="Z11" s="31">
        <f t="shared" si="9"/>
        <v>3.7196765498652293E-2</v>
      </c>
      <c r="AA11" s="31">
        <f t="shared" si="9"/>
        <v>4.5636910732196591E-2</v>
      </c>
      <c r="AB11" s="31">
        <f t="shared" si="9"/>
        <v>5.4383497421472103E-2</v>
      </c>
      <c r="AC11" s="31">
        <f t="shared" si="9"/>
        <v>5.3998351195383348E-2</v>
      </c>
      <c r="AD11" s="31">
        <f t="shared" si="9"/>
        <v>5.1020408163265307E-2</v>
      </c>
      <c r="AE11" s="31">
        <f t="shared" si="9"/>
        <v>4.5048029148724744E-2</v>
      </c>
      <c r="AF11" s="31">
        <f t="shared" si="9"/>
        <v>4.3942630454684162E-2</v>
      </c>
      <c r="AG11" s="31">
        <f t="shared" si="9"/>
        <v>4.5695754716981132E-2</v>
      </c>
      <c r="AH11" s="31">
        <f t="shared" si="9"/>
        <v>4.5226130653266333E-2</v>
      </c>
      <c r="AI11" s="31">
        <f t="shared" si="9"/>
        <v>4.6918123275068994E-2</v>
      </c>
    </row>
    <row r="12" spans="1:35" x14ac:dyDescent="0.2">
      <c r="A12" s="10" t="s">
        <v>4</v>
      </c>
      <c r="B12" s="19">
        <v>32</v>
      </c>
      <c r="C12" s="19">
        <v>56</v>
      </c>
      <c r="D12" s="19">
        <v>70</v>
      </c>
      <c r="E12" s="19">
        <v>72</v>
      </c>
      <c r="F12" s="19">
        <v>95</v>
      </c>
      <c r="G12" s="19">
        <v>72</v>
      </c>
      <c r="H12" s="19">
        <v>153</v>
      </c>
      <c r="I12" s="19">
        <v>164</v>
      </c>
      <c r="J12" s="19">
        <v>183</v>
      </c>
      <c r="K12" s="19">
        <v>179</v>
      </c>
      <c r="L12" s="2"/>
      <c r="M12" s="10" t="s">
        <v>4</v>
      </c>
      <c r="N12" s="31">
        <f t="shared" si="0"/>
        <v>1.5122873345935728E-2</v>
      </c>
      <c r="O12" s="76">
        <f t="shared" si="1"/>
        <v>2.3217247097844111E-2</v>
      </c>
      <c r="P12" s="76">
        <f t="shared" si="2"/>
        <v>2.6119402985074626E-2</v>
      </c>
      <c r="Q12" s="76">
        <f t="shared" si="3"/>
        <v>2.3968042609853527E-2</v>
      </c>
      <c r="R12" s="76">
        <f t="shared" si="4"/>
        <v>2.944823310601364E-2</v>
      </c>
      <c r="S12" s="76">
        <f t="shared" si="5"/>
        <v>2.2106232729505682E-2</v>
      </c>
      <c r="T12" s="76">
        <f t="shared" si="6"/>
        <v>4.4658493870402799E-2</v>
      </c>
      <c r="U12" s="76">
        <f t="shared" si="7"/>
        <v>4.6511627906976744E-2</v>
      </c>
      <c r="V12" s="76">
        <f t="shared" si="8"/>
        <v>5.2510760401721666E-2</v>
      </c>
      <c r="W12" s="76">
        <f t="shared" si="8"/>
        <v>5.3528708133971294E-2</v>
      </c>
      <c r="X12" s="19"/>
      <c r="Y12" s="10" t="s">
        <v>4</v>
      </c>
      <c r="Z12" s="31">
        <f t="shared" si="9"/>
        <v>1.7250673854447441E-2</v>
      </c>
      <c r="AA12" s="31">
        <f t="shared" si="9"/>
        <v>2.8084252758274825E-2</v>
      </c>
      <c r="AB12" s="31">
        <f t="shared" si="9"/>
        <v>3.2817627754336616E-2</v>
      </c>
      <c r="AC12" s="31">
        <f t="shared" si="9"/>
        <v>2.967848309975268E-2</v>
      </c>
      <c r="AD12" s="31">
        <f t="shared" si="9"/>
        <v>3.3427163969035889E-2</v>
      </c>
      <c r="AE12" s="31">
        <f t="shared" si="9"/>
        <v>2.3848956608148394E-2</v>
      </c>
      <c r="AF12" s="31">
        <f t="shared" si="9"/>
        <v>4.6689044858101922E-2</v>
      </c>
      <c r="AG12" s="31">
        <f t="shared" si="9"/>
        <v>4.8349056603773588E-2</v>
      </c>
      <c r="AH12" s="31">
        <f t="shared" si="9"/>
        <v>5.4093999408808748E-2</v>
      </c>
      <c r="AI12" s="31">
        <f t="shared" si="9"/>
        <v>5.4891137687825824E-2</v>
      </c>
    </row>
    <row r="13" spans="1:35" x14ac:dyDescent="0.2">
      <c r="A13" s="10" t="s">
        <v>13</v>
      </c>
      <c r="B13" s="19"/>
      <c r="C13" s="19"/>
      <c r="D13" s="19"/>
      <c r="E13" s="19"/>
      <c r="F13" s="19">
        <v>4</v>
      </c>
      <c r="G13" s="19">
        <v>9</v>
      </c>
      <c r="H13" s="19">
        <v>8</v>
      </c>
      <c r="I13" s="19">
        <v>7</v>
      </c>
      <c r="J13" s="19">
        <v>10</v>
      </c>
      <c r="K13" s="19">
        <v>9</v>
      </c>
      <c r="L13" s="2"/>
      <c r="M13" s="10" t="s">
        <v>13</v>
      </c>
      <c r="N13" s="31">
        <f t="shared" si="0"/>
        <v>0</v>
      </c>
      <c r="O13" s="76">
        <f t="shared" si="1"/>
        <v>0</v>
      </c>
      <c r="P13" s="76">
        <f t="shared" si="2"/>
        <v>0</v>
      </c>
      <c r="Q13" s="76">
        <f t="shared" si="3"/>
        <v>0</v>
      </c>
      <c r="R13" s="76">
        <f t="shared" si="4"/>
        <v>1.2399256044637321E-3</v>
      </c>
      <c r="S13" s="76">
        <f t="shared" si="5"/>
        <v>2.7632790911882102E-3</v>
      </c>
      <c r="T13" s="76">
        <f t="shared" si="6"/>
        <v>2.3350846468184472E-3</v>
      </c>
      <c r="U13" s="76">
        <f t="shared" si="7"/>
        <v>1.9852524106636414E-3</v>
      </c>
      <c r="V13" s="76">
        <f t="shared" si="8"/>
        <v>2.8694404591104736E-3</v>
      </c>
      <c r="W13" s="76">
        <f t="shared" si="8"/>
        <v>2.6913875598086126E-3</v>
      </c>
      <c r="X13" s="19"/>
      <c r="Y13" s="10" t="s">
        <v>13</v>
      </c>
      <c r="Z13" s="31">
        <f t="shared" si="9"/>
        <v>0</v>
      </c>
      <c r="AA13" s="31">
        <f t="shared" si="9"/>
        <v>0</v>
      </c>
      <c r="AB13" s="31">
        <f t="shared" si="9"/>
        <v>0</v>
      </c>
      <c r="AC13" s="31">
        <f t="shared" si="9"/>
        <v>0</v>
      </c>
      <c r="AD13" s="31">
        <f t="shared" si="9"/>
        <v>1.4074595355383533E-3</v>
      </c>
      <c r="AE13" s="31">
        <f t="shared" si="9"/>
        <v>2.9811195760185492E-3</v>
      </c>
      <c r="AF13" s="31">
        <f t="shared" si="9"/>
        <v>2.4412572474824534E-3</v>
      </c>
      <c r="AG13" s="31">
        <f t="shared" si="9"/>
        <v>2.0636792452830188E-3</v>
      </c>
      <c r="AH13" s="31">
        <f t="shared" si="9"/>
        <v>2.9559562518474726E-3</v>
      </c>
      <c r="AI13" s="31">
        <f t="shared" si="9"/>
        <v>2.7598896044158236E-3</v>
      </c>
    </row>
    <row r="14" spans="1:35" x14ac:dyDescent="0.2">
      <c r="A14" s="10" t="s">
        <v>5</v>
      </c>
      <c r="B14" s="19">
        <v>931</v>
      </c>
      <c r="C14" s="19">
        <v>962</v>
      </c>
      <c r="D14" s="19">
        <v>982</v>
      </c>
      <c r="E14" s="19">
        <v>1026</v>
      </c>
      <c r="F14" s="19">
        <v>1154</v>
      </c>
      <c r="G14" s="19">
        <v>1213</v>
      </c>
      <c r="H14" s="19">
        <v>1256</v>
      </c>
      <c r="I14" s="19">
        <v>1240</v>
      </c>
      <c r="J14" s="19">
        <v>1179</v>
      </c>
      <c r="K14" s="19">
        <v>1133</v>
      </c>
      <c r="L14" s="2"/>
      <c r="M14" s="10" t="s">
        <v>5</v>
      </c>
      <c r="N14" s="31">
        <f t="shared" si="0"/>
        <v>0.43998109640831756</v>
      </c>
      <c r="O14" s="76">
        <f t="shared" si="1"/>
        <v>0.39883913764510781</v>
      </c>
      <c r="P14" s="76">
        <f t="shared" si="2"/>
        <v>0.36641791044776117</v>
      </c>
      <c r="Q14" s="76">
        <f t="shared" si="3"/>
        <v>0.3415446071904128</v>
      </c>
      <c r="R14" s="76">
        <f t="shared" si="4"/>
        <v>0.35771853688778671</v>
      </c>
      <c r="S14" s="76">
        <f t="shared" si="5"/>
        <v>0.37242861529014432</v>
      </c>
      <c r="T14" s="76">
        <f t="shared" si="6"/>
        <v>0.36660828955049618</v>
      </c>
      <c r="U14" s="76">
        <f t="shared" si="7"/>
        <v>0.35167328417470223</v>
      </c>
      <c r="V14" s="76">
        <f t="shared" si="8"/>
        <v>0.33830703012912483</v>
      </c>
      <c r="W14" s="76">
        <f t="shared" si="8"/>
        <v>0.33881578947368424</v>
      </c>
      <c r="X14" s="19"/>
      <c r="Y14" s="10" t="s">
        <v>5</v>
      </c>
      <c r="Z14" s="31">
        <f t="shared" si="9"/>
        <v>0.50188679245283019</v>
      </c>
      <c r="AA14" s="31">
        <f t="shared" si="9"/>
        <v>0.48244734202607825</v>
      </c>
      <c r="AB14" s="31">
        <f t="shared" si="9"/>
        <v>0.46038443506797938</v>
      </c>
      <c r="AC14" s="31">
        <f t="shared" si="9"/>
        <v>0.4229183841714757</v>
      </c>
      <c r="AD14" s="31">
        <f t="shared" si="9"/>
        <v>0.4060520760028149</v>
      </c>
      <c r="AE14" s="31">
        <f t="shared" si="9"/>
        <v>0.40178867174561111</v>
      </c>
      <c r="AF14" s="31">
        <f t="shared" si="9"/>
        <v>0.38327738785474519</v>
      </c>
      <c r="AG14" s="31">
        <f t="shared" si="9"/>
        <v>0.36556603773584906</v>
      </c>
      <c r="AH14" s="31">
        <f t="shared" si="9"/>
        <v>0.34850724209281703</v>
      </c>
      <c r="AI14" s="31">
        <f t="shared" si="9"/>
        <v>0.34743943575590308</v>
      </c>
    </row>
    <row r="15" spans="1:35" x14ac:dyDescent="0.2">
      <c r="A15" s="10" t="s">
        <v>20</v>
      </c>
      <c r="B15" s="19"/>
      <c r="C15" s="19"/>
      <c r="D15" s="19"/>
      <c r="E15" s="19"/>
      <c r="F15" s="19">
        <v>38</v>
      </c>
      <c r="G15" s="19">
        <v>72</v>
      </c>
      <c r="H15" s="19">
        <v>82</v>
      </c>
      <c r="I15" s="19">
        <v>109</v>
      </c>
      <c r="J15" s="19">
        <v>134</v>
      </c>
      <c r="K15" s="19">
        <v>136</v>
      </c>
      <c r="L15" s="2"/>
      <c r="M15" s="10" t="s">
        <v>20</v>
      </c>
      <c r="N15" s="31">
        <f t="shared" si="0"/>
        <v>0</v>
      </c>
      <c r="O15" s="76">
        <f t="shared" si="1"/>
        <v>0</v>
      </c>
      <c r="P15" s="76">
        <f t="shared" si="2"/>
        <v>0</v>
      </c>
      <c r="Q15" s="76">
        <f t="shared" si="3"/>
        <v>0</v>
      </c>
      <c r="R15" s="76">
        <f t="shared" si="4"/>
        <v>1.1779293242405457E-2</v>
      </c>
      <c r="S15" s="76">
        <f t="shared" si="5"/>
        <v>2.2106232729505682E-2</v>
      </c>
      <c r="T15" s="76">
        <f t="shared" si="6"/>
        <v>2.3934617629889084E-2</v>
      </c>
      <c r="U15" s="76">
        <f t="shared" si="7"/>
        <v>3.0913216108905274E-2</v>
      </c>
      <c r="V15" s="76">
        <f t="shared" si="8"/>
        <v>3.8450502152080346E-2</v>
      </c>
      <c r="W15" s="76">
        <f t="shared" si="8"/>
        <v>4.0669856459330141E-2</v>
      </c>
      <c r="X15" s="19"/>
      <c r="Y15" s="10" t="s">
        <v>20</v>
      </c>
      <c r="Z15" s="31">
        <f t="shared" si="9"/>
        <v>0</v>
      </c>
      <c r="AA15" s="31">
        <f t="shared" si="9"/>
        <v>0</v>
      </c>
      <c r="AB15" s="31">
        <f t="shared" si="9"/>
        <v>0</v>
      </c>
      <c r="AC15" s="31">
        <f t="shared" si="9"/>
        <v>0</v>
      </c>
      <c r="AD15" s="31">
        <f t="shared" si="9"/>
        <v>1.3370865587614356E-2</v>
      </c>
      <c r="AE15" s="31">
        <f t="shared" si="9"/>
        <v>2.3848956608148394E-2</v>
      </c>
      <c r="AF15" s="31">
        <f t="shared" si="9"/>
        <v>2.5022886786695148E-2</v>
      </c>
      <c r="AG15" s="31">
        <f t="shared" si="9"/>
        <v>3.2134433962264154E-2</v>
      </c>
      <c r="AH15" s="31">
        <f t="shared" si="9"/>
        <v>3.9609813774756135E-2</v>
      </c>
      <c r="AI15" s="31">
        <f t="shared" si="9"/>
        <v>4.1704998466727997E-2</v>
      </c>
    </row>
    <row r="16" spans="1:35" x14ac:dyDescent="0.2">
      <c r="A16" s="10" t="s">
        <v>6</v>
      </c>
      <c r="B16" s="19">
        <v>168</v>
      </c>
      <c r="C16" s="19">
        <v>32</v>
      </c>
      <c r="D16" s="19">
        <v>34</v>
      </c>
      <c r="E16" s="19">
        <v>35</v>
      </c>
      <c r="F16" s="19">
        <v>37</v>
      </c>
      <c r="G16" s="19">
        <v>49</v>
      </c>
      <c r="H16" s="19">
        <v>61</v>
      </c>
      <c r="I16" s="19">
        <v>76</v>
      </c>
      <c r="J16" s="19">
        <v>65</v>
      </c>
      <c r="K16" s="19">
        <v>67</v>
      </c>
      <c r="L16" s="2"/>
      <c r="M16" s="10" t="s">
        <v>6</v>
      </c>
      <c r="N16" s="31">
        <f t="shared" si="0"/>
        <v>7.9395085066162566E-2</v>
      </c>
      <c r="O16" s="76">
        <f t="shared" si="1"/>
        <v>1.3266998341625208E-2</v>
      </c>
      <c r="P16" s="76">
        <f t="shared" si="2"/>
        <v>1.2686567164179104E-2</v>
      </c>
      <c r="Q16" s="76">
        <f t="shared" si="3"/>
        <v>1.1651131824234355E-2</v>
      </c>
      <c r="R16" s="76">
        <f t="shared" si="4"/>
        <v>1.1469311841289522E-2</v>
      </c>
      <c r="S16" s="76">
        <f t="shared" si="5"/>
        <v>1.5044519496469143E-2</v>
      </c>
      <c r="T16" s="76">
        <f t="shared" si="6"/>
        <v>1.780502043199066E-2</v>
      </c>
      <c r="U16" s="76">
        <f t="shared" si="7"/>
        <v>2.1554169030062395E-2</v>
      </c>
      <c r="V16" s="76">
        <f t="shared" si="8"/>
        <v>1.8651362984218076E-2</v>
      </c>
      <c r="W16" s="76">
        <f t="shared" si="8"/>
        <v>2.0035885167464115E-2</v>
      </c>
      <c r="X16" s="19"/>
      <c r="Y16" s="10" t="s">
        <v>6</v>
      </c>
      <c r="Z16" s="31">
        <f t="shared" si="9"/>
        <v>9.056603773584905E-2</v>
      </c>
      <c r="AA16" s="31">
        <f t="shared" si="9"/>
        <v>1.60481444332999E-2</v>
      </c>
      <c r="AB16" s="31">
        <f t="shared" si="9"/>
        <v>1.5939990623534926E-2</v>
      </c>
      <c r="AC16" s="31">
        <f t="shared" si="9"/>
        <v>1.4427040395713108E-2</v>
      </c>
      <c r="AD16" s="31">
        <f t="shared" si="9"/>
        <v>1.3019000703729768E-2</v>
      </c>
      <c r="AE16" s="31">
        <f t="shared" si="9"/>
        <v>1.6230539913878766E-2</v>
      </c>
      <c r="AF16" s="31">
        <f t="shared" si="9"/>
        <v>1.8614586512053707E-2</v>
      </c>
      <c r="AG16" s="31">
        <f t="shared" si="9"/>
        <v>2.2405660377358489E-2</v>
      </c>
      <c r="AH16" s="31">
        <f t="shared" si="9"/>
        <v>1.9213715637008574E-2</v>
      </c>
      <c r="AI16" s="31">
        <f t="shared" si="9"/>
        <v>2.0545844832873351E-2</v>
      </c>
    </row>
    <row r="17" spans="1:35" x14ac:dyDescent="0.2">
      <c r="A17" s="13" t="s">
        <v>7</v>
      </c>
      <c r="B17" s="19">
        <v>261</v>
      </c>
      <c r="C17" s="19">
        <v>418</v>
      </c>
      <c r="D17" s="19">
        <v>547</v>
      </c>
      <c r="E17" s="19">
        <v>578</v>
      </c>
      <c r="F17" s="19">
        <v>384</v>
      </c>
      <c r="G17" s="19">
        <v>238</v>
      </c>
      <c r="H17" s="19">
        <v>149</v>
      </c>
      <c r="I17" s="19">
        <v>134</v>
      </c>
      <c r="J17" s="19">
        <v>102</v>
      </c>
      <c r="K17" s="19">
        <v>83</v>
      </c>
      <c r="L17" s="2"/>
      <c r="M17" s="13" t="s">
        <v>7</v>
      </c>
      <c r="N17" s="31">
        <f t="shared" si="0"/>
        <v>0.12334593572778828</v>
      </c>
      <c r="O17" s="76">
        <f t="shared" si="1"/>
        <v>0.17330016583747926</v>
      </c>
      <c r="P17" s="76">
        <f t="shared" si="2"/>
        <v>0.20410447761194031</v>
      </c>
      <c r="Q17" s="76">
        <f t="shared" si="3"/>
        <v>0.19241011984021306</v>
      </c>
      <c r="R17" s="76">
        <f t="shared" si="4"/>
        <v>0.11903285802851829</v>
      </c>
      <c r="S17" s="76">
        <f t="shared" si="5"/>
        <v>7.3073380411421557E-2</v>
      </c>
      <c r="T17" s="76">
        <f t="shared" si="6"/>
        <v>4.3490951546993575E-2</v>
      </c>
      <c r="U17" s="76">
        <f t="shared" si="7"/>
        <v>3.8003403289846853E-2</v>
      </c>
      <c r="V17" s="76">
        <f t="shared" si="8"/>
        <v>2.9268292682926831E-2</v>
      </c>
      <c r="W17" s="76">
        <f t="shared" si="8"/>
        <v>2.4820574162679427E-2</v>
      </c>
      <c r="X17" s="19"/>
      <c r="Y17" s="13" t="s">
        <v>7</v>
      </c>
      <c r="Z17" s="33" t="s">
        <v>34</v>
      </c>
      <c r="AA17" s="33" t="s">
        <v>34</v>
      </c>
      <c r="AB17" s="33" t="s">
        <v>34</v>
      </c>
      <c r="AC17" s="33" t="s">
        <v>34</v>
      </c>
      <c r="AD17" s="33" t="s">
        <v>34</v>
      </c>
      <c r="AE17" s="33" t="s">
        <v>34</v>
      </c>
      <c r="AF17" s="33" t="s">
        <v>34</v>
      </c>
      <c r="AG17" s="33" t="s">
        <v>34</v>
      </c>
      <c r="AH17" s="33" t="s">
        <v>34</v>
      </c>
      <c r="AI17" s="33" t="s">
        <v>34</v>
      </c>
    </row>
    <row r="18" spans="1:35" x14ac:dyDescent="0.2">
      <c r="A18" s="30" t="s">
        <v>27</v>
      </c>
      <c r="B18" s="20">
        <v>2116</v>
      </c>
      <c r="C18" s="20">
        <v>2412</v>
      </c>
      <c r="D18" s="20">
        <v>2680</v>
      </c>
      <c r="E18" s="20">
        <v>3004</v>
      </c>
      <c r="F18" s="20">
        <v>3226</v>
      </c>
      <c r="G18" s="20">
        <v>3257</v>
      </c>
      <c r="H18" s="20">
        <v>3426</v>
      </c>
      <c r="I18" s="20">
        <v>3526</v>
      </c>
      <c r="J18" s="20">
        <v>3485</v>
      </c>
      <c r="K18" s="20">
        <v>3344</v>
      </c>
      <c r="L18" s="2"/>
      <c r="M18" s="30" t="s">
        <v>27</v>
      </c>
      <c r="N18" s="56">
        <f>SUM(N9:N17)</f>
        <v>1</v>
      </c>
      <c r="O18" s="77">
        <f t="shared" ref="O18:U18" si="10">SUM(O9:O17)</f>
        <v>1</v>
      </c>
      <c r="P18" s="77">
        <f t="shared" si="10"/>
        <v>1</v>
      </c>
      <c r="Q18" s="77">
        <f t="shared" si="10"/>
        <v>1</v>
      </c>
      <c r="R18" s="77">
        <f t="shared" si="10"/>
        <v>0.99999999999999989</v>
      </c>
      <c r="S18" s="77">
        <f t="shared" si="10"/>
        <v>1</v>
      </c>
      <c r="T18" s="77">
        <f t="shared" si="10"/>
        <v>0.99999999999999989</v>
      </c>
      <c r="U18" s="77">
        <f t="shared" si="10"/>
        <v>0.99999999999999989</v>
      </c>
      <c r="V18" s="77">
        <f>SUM(V9:V17)</f>
        <v>1.0000000000000002</v>
      </c>
      <c r="W18" s="77">
        <f>SUM(W9:W17)</f>
        <v>1</v>
      </c>
      <c r="X18" s="22"/>
      <c r="Y18" s="30" t="s">
        <v>27</v>
      </c>
      <c r="Z18" s="55">
        <f>SUM(Z9:Z17)</f>
        <v>1</v>
      </c>
      <c r="AA18" s="55">
        <f t="shared" ref="AA18:AG18" si="11">SUM(AA9:AA17)</f>
        <v>1</v>
      </c>
      <c r="AB18" s="55">
        <f t="shared" si="11"/>
        <v>1</v>
      </c>
      <c r="AC18" s="55">
        <f t="shared" si="11"/>
        <v>0.99999999999999989</v>
      </c>
      <c r="AD18" s="55">
        <f t="shared" si="11"/>
        <v>1</v>
      </c>
      <c r="AE18" s="55">
        <f t="shared" si="11"/>
        <v>0.99999999999999989</v>
      </c>
      <c r="AF18" s="55">
        <f t="shared" si="11"/>
        <v>1</v>
      </c>
      <c r="AG18" s="55">
        <f t="shared" si="11"/>
        <v>1.0000000000000002</v>
      </c>
      <c r="AH18" s="55">
        <f t="shared" ref="AH18:AI18" si="12">SUM(AH9:AH17)</f>
        <v>1</v>
      </c>
      <c r="AI18" s="55">
        <f t="shared" si="12"/>
        <v>1</v>
      </c>
    </row>
    <row r="19" spans="1:35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"/>
      <c r="M19" s="21"/>
      <c r="N19" s="57"/>
      <c r="O19" s="78"/>
      <c r="P19" s="78"/>
      <c r="Q19" s="78"/>
      <c r="R19" s="78"/>
      <c r="S19" s="78"/>
      <c r="T19" s="78"/>
      <c r="U19" s="78"/>
      <c r="V19" s="78"/>
      <c r="W19" s="78"/>
      <c r="X19" s="22"/>
      <c r="Y19" s="21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x14ac:dyDescent="0.2">
      <c r="A20" s="17" t="s">
        <v>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"/>
      <c r="M20" s="17" t="s">
        <v>29</v>
      </c>
      <c r="N20" s="58"/>
      <c r="O20" s="79"/>
      <c r="P20" s="79"/>
      <c r="Q20" s="79"/>
      <c r="R20" s="79"/>
      <c r="S20" s="79"/>
      <c r="T20" s="79"/>
      <c r="U20" s="79"/>
      <c r="V20" s="79"/>
      <c r="W20" s="79"/>
      <c r="X20" s="18"/>
      <c r="Y20" s="17" t="s">
        <v>29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x14ac:dyDescent="0.2">
      <c r="A21" s="10" t="s">
        <v>1</v>
      </c>
      <c r="B21" s="19">
        <v>461</v>
      </c>
      <c r="C21" s="19">
        <v>499</v>
      </c>
      <c r="D21" s="19">
        <v>561</v>
      </c>
      <c r="E21" s="19">
        <v>565</v>
      </c>
      <c r="F21" s="19">
        <v>652</v>
      </c>
      <c r="G21" s="19">
        <v>690</v>
      </c>
      <c r="H21" s="19">
        <v>719</v>
      </c>
      <c r="I21" s="19">
        <v>744</v>
      </c>
      <c r="J21" s="19">
        <v>786</v>
      </c>
      <c r="K21" s="19">
        <v>823</v>
      </c>
      <c r="L21" s="2"/>
      <c r="M21" s="10" t="s">
        <v>1</v>
      </c>
      <c r="N21" s="31">
        <f t="shared" ref="N21:N29" si="13">B21/B$30</f>
        <v>0.26555299539170507</v>
      </c>
      <c r="O21" s="76">
        <f t="shared" ref="O21:O29" si="14">C21/C$30</f>
        <v>0.26641751201281366</v>
      </c>
      <c r="P21" s="76">
        <f t="shared" ref="P21:P29" si="15">D21/D$30</f>
        <v>0.27473065621939274</v>
      </c>
      <c r="Q21" s="76">
        <f t="shared" ref="Q21:Q29" si="16">E21/E$30</f>
        <v>0.26879162702188392</v>
      </c>
      <c r="R21" s="76">
        <f t="shared" ref="R21:R29" si="17">F21/F$30</f>
        <v>0.30639097744360905</v>
      </c>
      <c r="S21" s="76">
        <f t="shared" ref="S21:S29" si="18">G21/G$30</f>
        <v>0.34413965087281795</v>
      </c>
      <c r="T21" s="76">
        <f t="shared" ref="T21:T29" si="19">H21/H$30</f>
        <v>0.35594059405940592</v>
      </c>
      <c r="U21" s="76">
        <f t="shared" ref="U21:U29" si="20">I21/I$30</f>
        <v>0.37881873727087578</v>
      </c>
      <c r="V21" s="76">
        <f t="shared" ref="V21:W29" si="21">J21/J$30</f>
        <v>0.39359038557836756</v>
      </c>
      <c r="W21" s="76">
        <f t="shared" si="21"/>
        <v>0.40581854043392507</v>
      </c>
      <c r="X21" s="19"/>
      <c r="Y21" s="10" t="s">
        <v>1</v>
      </c>
      <c r="Z21" s="31">
        <f t="shared" ref="Z21:AI28" si="22">B21/(B$30-B$29)</f>
        <v>0.31190798376184031</v>
      </c>
      <c r="AA21" s="31">
        <f t="shared" si="22"/>
        <v>0.33222370173102528</v>
      </c>
      <c r="AB21" s="31">
        <f t="shared" si="22"/>
        <v>0.36053984575835474</v>
      </c>
      <c r="AC21" s="31">
        <f t="shared" si="22"/>
        <v>0.35224438902743144</v>
      </c>
      <c r="AD21" s="31">
        <f t="shared" si="22"/>
        <v>0.36691052335396734</v>
      </c>
      <c r="AE21" s="31">
        <f t="shared" si="22"/>
        <v>0.38037486218302097</v>
      </c>
      <c r="AF21" s="31">
        <f t="shared" si="22"/>
        <v>0.38244680851063828</v>
      </c>
      <c r="AG21" s="31">
        <f t="shared" si="22"/>
        <v>0.40151106314085266</v>
      </c>
      <c r="AH21" s="31">
        <f t="shared" si="22"/>
        <v>0.40980187695516163</v>
      </c>
      <c r="AI21" s="31">
        <f t="shared" si="22"/>
        <v>0.42576306259699948</v>
      </c>
    </row>
    <row r="22" spans="1:35" x14ac:dyDescent="0.2">
      <c r="A22" s="10" t="s">
        <v>2</v>
      </c>
      <c r="B22" s="19">
        <v>7</v>
      </c>
      <c r="C22" s="19">
        <v>8</v>
      </c>
      <c r="D22" s="19">
        <v>6</v>
      </c>
      <c r="E22" s="19">
        <v>7</v>
      </c>
      <c r="F22" s="19">
        <v>6</v>
      </c>
      <c r="G22" s="19">
        <v>4</v>
      </c>
      <c r="H22" s="19">
        <v>5</v>
      </c>
      <c r="I22" s="19">
        <v>2</v>
      </c>
      <c r="J22" s="19">
        <v>0</v>
      </c>
      <c r="K22" s="19">
        <v>1</v>
      </c>
      <c r="L22" s="2"/>
      <c r="M22" s="10" t="s">
        <v>2</v>
      </c>
      <c r="N22" s="31">
        <f t="shared" si="13"/>
        <v>4.0322580645161289E-3</v>
      </c>
      <c r="O22" s="76">
        <f t="shared" si="14"/>
        <v>4.2712226374799784E-3</v>
      </c>
      <c r="P22" s="76">
        <f t="shared" si="15"/>
        <v>2.9382957884427031E-3</v>
      </c>
      <c r="Q22" s="76">
        <f t="shared" si="16"/>
        <v>3.3301617507136062E-3</v>
      </c>
      <c r="R22" s="76">
        <f t="shared" si="17"/>
        <v>2.819548872180451E-3</v>
      </c>
      <c r="S22" s="76">
        <f t="shared" si="18"/>
        <v>1.99501246882793E-3</v>
      </c>
      <c r="T22" s="76">
        <f t="shared" si="19"/>
        <v>2.4752475247524753E-3</v>
      </c>
      <c r="U22" s="76">
        <f t="shared" si="20"/>
        <v>1.0183299389002036E-3</v>
      </c>
      <c r="V22" s="76">
        <f t="shared" si="21"/>
        <v>0</v>
      </c>
      <c r="W22" s="76">
        <f t="shared" si="21"/>
        <v>4.9309664694280081E-4</v>
      </c>
      <c r="X22" s="19"/>
      <c r="Y22" s="10" t="s">
        <v>2</v>
      </c>
      <c r="Z22" s="31">
        <f t="shared" si="22"/>
        <v>4.736129905277402E-3</v>
      </c>
      <c r="AA22" s="31">
        <f t="shared" si="22"/>
        <v>5.3262316910785623E-3</v>
      </c>
      <c r="AB22" s="31">
        <f t="shared" si="22"/>
        <v>3.8560411311053984E-3</v>
      </c>
      <c r="AC22" s="31">
        <f t="shared" si="22"/>
        <v>4.3640897755610969E-3</v>
      </c>
      <c r="AD22" s="31">
        <f t="shared" si="22"/>
        <v>3.3764772087788407E-3</v>
      </c>
      <c r="AE22" s="31">
        <f t="shared" si="22"/>
        <v>2.205071664829107E-3</v>
      </c>
      <c r="AF22" s="31">
        <f t="shared" si="22"/>
        <v>2.6595744680851063E-3</v>
      </c>
      <c r="AG22" s="31">
        <f t="shared" si="22"/>
        <v>1.0793308148947653E-3</v>
      </c>
      <c r="AH22" s="31">
        <f t="shared" si="22"/>
        <v>0</v>
      </c>
      <c r="AI22" s="31">
        <f t="shared" si="22"/>
        <v>5.1733057423693739E-4</v>
      </c>
    </row>
    <row r="23" spans="1:35" x14ac:dyDescent="0.2">
      <c r="A23" s="10" t="s">
        <v>3</v>
      </c>
      <c r="B23" s="19">
        <v>53</v>
      </c>
      <c r="C23" s="19">
        <v>79</v>
      </c>
      <c r="D23" s="19">
        <v>89</v>
      </c>
      <c r="E23" s="19">
        <v>92</v>
      </c>
      <c r="F23" s="19">
        <v>93</v>
      </c>
      <c r="G23" s="19">
        <v>69</v>
      </c>
      <c r="H23" s="19">
        <v>68</v>
      </c>
      <c r="I23" s="19">
        <v>79</v>
      </c>
      <c r="J23" s="19">
        <v>87</v>
      </c>
      <c r="K23" s="19">
        <v>87</v>
      </c>
      <c r="L23" s="2"/>
      <c r="M23" s="10" t="s">
        <v>3</v>
      </c>
      <c r="N23" s="31">
        <f t="shared" si="13"/>
        <v>3.0529953917050691E-2</v>
      </c>
      <c r="O23" s="76">
        <f t="shared" si="14"/>
        <v>4.217832354511479E-2</v>
      </c>
      <c r="P23" s="76">
        <f t="shared" si="15"/>
        <v>4.35847208619001E-2</v>
      </c>
      <c r="Q23" s="76">
        <f t="shared" si="16"/>
        <v>4.3767840152235969E-2</v>
      </c>
      <c r="R23" s="76">
        <f t="shared" si="17"/>
        <v>4.3703007518796994E-2</v>
      </c>
      <c r="S23" s="76">
        <f t="shared" si="18"/>
        <v>3.4413965087281798E-2</v>
      </c>
      <c r="T23" s="76">
        <f t="shared" si="19"/>
        <v>3.3663366336633666E-2</v>
      </c>
      <c r="U23" s="76">
        <f t="shared" si="20"/>
        <v>4.0224032586558045E-2</v>
      </c>
      <c r="V23" s="76">
        <f t="shared" si="21"/>
        <v>4.3565348022033053E-2</v>
      </c>
      <c r="W23" s="76">
        <f t="shared" si="21"/>
        <v>4.2899408284023666E-2</v>
      </c>
      <c r="X23" s="19"/>
      <c r="Y23" s="10" t="s">
        <v>3</v>
      </c>
      <c r="Z23" s="31">
        <f t="shared" si="22"/>
        <v>3.5859269282814611E-2</v>
      </c>
      <c r="AA23" s="31">
        <f t="shared" si="22"/>
        <v>5.25965379494008E-2</v>
      </c>
      <c r="AB23" s="31">
        <f t="shared" si="22"/>
        <v>5.719794344473008E-2</v>
      </c>
      <c r="AC23" s="31">
        <f t="shared" si="22"/>
        <v>5.7356608478802994E-2</v>
      </c>
      <c r="AD23" s="31">
        <f t="shared" si="22"/>
        <v>5.2335396736072029E-2</v>
      </c>
      <c r="AE23" s="31">
        <f t="shared" si="22"/>
        <v>3.8037486218302094E-2</v>
      </c>
      <c r="AF23" s="31">
        <f t="shared" si="22"/>
        <v>3.6170212765957444E-2</v>
      </c>
      <c r="AG23" s="31">
        <f t="shared" si="22"/>
        <v>4.2633567188343227E-2</v>
      </c>
      <c r="AH23" s="31">
        <f t="shared" si="22"/>
        <v>4.5359749739311783E-2</v>
      </c>
      <c r="AI23" s="31">
        <f t="shared" si="22"/>
        <v>4.5007759958613551E-2</v>
      </c>
    </row>
    <row r="24" spans="1:35" x14ac:dyDescent="0.2">
      <c r="A24" s="10" t="s">
        <v>4</v>
      </c>
      <c r="B24" s="19">
        <v>47</v>
      </c>
      <c r="C24" s="19">
        <v>37</v>
      </c>
      <c r="D24" s="19">
        <v>44</v>
      </c>
      <c r="E24" s="19">
        <v>36</v>
      </c>
      <c r="F24" s="19">
        <v>56</v>
      </c>
      <c r="G24" s="19">
        <v>41</v>
      </c>
      <c r="H24" s="19">
        <v>76</v>
      </c>
      <c r="I24" s="19">
        <v>69</v>
      </c>
      <c r="J24" s="19">
        <v>63</v>
      </c>
      <c r="K24" s="19">
        <v>60</v>
      </c>
      <c r="L24" s="2"/>
      <c r="M24" s="10" t="s">
        <v>4</v>
      </c>
      <c r="N24" s="31">
        <f t="shared" si="13"/>
        <v>2.707373271889401E-2</v>
      </c>
      <c r="O24" s="76">
        <f t="shared" si="14"/>
        <v>1.9754404698344902E-2</v>
      </c>
      <c r="P24" s="76">
        <f t="shared" si="15"/>
        <v>2.1547502448579822E-2</v>
      </c>
      <c r="Q24" s="76">
        <f t="shared" si="16"/>
        <v>1.7126546146527116E-2</v>
      </c>
      <c r="R24" s="76">
        <f t="shared" si="17"/>
        <v>2.6315789473684209E-2</v>
      </c>
      <c r="S24" s="76">
        <f t="shared" si="18"/>
        <v>2.0448877805486283E-2</v>
      </c>
      <c r="T24" s="76">
        <f t="shared" si="19"/>
        <v>3.7623762376237622E-2</v>
      </c>
      <c r="U24" s="76">
        <f t="shared" si="20"/>
        <v>3.5132382892057029E-2</v>
      </c>
      <c r="V24" s="76">
        <f t="shared" si="21"/>
        <v>3.1547320981472206E-2</v>
      </c>
      <c r="W24" s="76">
        <f t="shared" si="21"/>
        <v>2.9585798816568046E-2</v>
      </c>
      <c r="X24" s="19"/>
      <c r="Y24" s="10" t="s">
        <v>4</v>
      </c>
      <c r="Z24" s="31">
        <f t="shared" si="22"/>
        <v>3.1799729364005415E-2</v>
      </c>
      <c r="AA24" s="31">
        <f t="shared" si="22"/>
        <v>2.4633821571238348E-2</v>
      </c>
      <c r="AB24" s="31">
        <f t="shared" si="22"/>
        <v>2.8277634961439587E-2</v>
      </c>
      <c r="AC24" s="31">
        <f t="shared" si="22"/>
        <v>2.2443890274314215E-2</v>
      </c>
      <c r="AD24" s="31">
        <f t="shared" si="22"/>
        <v>3.1513787281935844E-2</v>
      </c>
      <c r="AE24" s="31">
        <f t="shared" si="22"/>
        <v>2.2601984564498346E-2</v>
      </c>
      <c r="AF24" s="31">
        <f t="shared" si="22"/>
        <v>4.042553191489362E-2</v>
      </c>
      <c r="AG24" s="31">
        <f t="shared" si="22"/>
        <v>3.7236913113869403E-2</v>
      </c>
      <c r="AH24" s="31">
        <f t="shared" si="22"/>
        <v>3.2846715328467155E-2</v>
      </c>
      <c r="AI24" s="31">
        <f t="shared" si="22"/>
        <v>3.1039834454216243E-2</v>
      </c>
    </row>
    <row r="25" spans="1:35" x14ac:dyDescent="0.2">
      <c r="A25" s="10" t="s">
        <v>13</v>
      </c>
      <c r="B25" s="19"/>
      <c r="C25" s="19"/>
      <c r="D25" s="19"/>
      <c r="E25" s="19"/>
      <c r="F25" s="19">
        <v>2</v>
      </c>
      <c r="G25" s="19">
        <v>2</v>
      </c>
      <c r="H25" s="19">
        <v>4</v>
      </c>
      <c r="I25" s="19">
        <v>1</v>
      </c>
      <c r="J25" s="19">
        <v>2</v>
      </c>
      <c r="K25" s="19">
        <v>0</v>
      </c>
      <c r="L25" s="2"/>
      <c r="M25" s="10" t="s">
        <v>13</v>
      </c>
      <c r="N25" s="31">
        <f t="shared" si="13"/>
        <v>0</v>
      </c>
      <c r="O25" s="76">
        <f t="shared" si="14"/>
        <v>0</v>
      </c>
      <c r="P25" s="76">
        <f t="shared" si="15"/>
        <v>0</v>
      </c>
      <c r="Q25" s="76">
        <f t="shared" si="16"/>
        <v>0</v>
      </c>
      <c r="R25" s="76">
        <f t="shared" si="17"/>
        <v>9.3984962406015032E-4</v>
      </c>
      <c r="S25" s="76">
        <f t="shared" si="18"/>
        <v>9.9750623441396502E-4</v>
      </c>
      <c r="T25" s="76">
        <f t="shared" si="19"/>
        <v>1.9801980198019802E-3</v>
      </c>
      <c r="U25" s="76">
        <f t="shared" si="20"/>
        <v>5.0916496945010179E-4</v>
      </c>
      <c r="V25" s="76">
        <f t="shared" si="21"/>
        <v>1.00150225338007E-3</v>
      </c>
      <c r="W25" s="76">
        <f t="shared" si="21"/>
        <v>0</v>
      </c>
      <c r="X25" s="19"/>
      <c r="Y25" s="10" t="s">
        <v>13</v>
      </c>
      <c r="Z25" s="31">
        <f t="shared" si="22"/>
        <v>0</v>
      </c>
      <c r="AA25" s="31">
        <f t="shared" si="22"/>
        <v>0</v>
      </c>
      <c r="AB25" s="31">
        <f t="shared" si="22"/>
        <v>0</v>
      </c>
      <c r="AC25" s="31">
        <f t="shared" si="22"/>
        <v>0</v>
      </c>
      <c r="AD25" s="31">
        <f t="shared" si="22"/>
        <v>1.1254924029262803E-3</v>
      </c>
      <c r="AE25" s="31">
        <f t="shared" si="22"/>
        <v>1.1025358324145535E-3</v>
      </c>
      <c r="AF25" s="31">
        <f t="shared" si="22"/>
        <v>2.1276595744680851E-3</v>
      </c>
      <c r="AG25" s="31">
        <f t="shared" si="22"/>
        <v>5.3966540744738263E-4</v>
      </c>
      <c r="AH25" s="31">
        <f t="shared" si="22"/>
        <v>1.0427528675703858E-3</v>
      </c>
      <c r="AI25" s="31">
        <f t="shared" si="22"/>
        <v>0</v>
      </c>
    </row>
    <row r="26" spans="1:35" x14ac:dyDescent="0.2">
      <c r="A26" s="10" t="s">
        <v>5</v>
      </c>
      <c r="B26" s="19">
        <v>726</v>
      </c>
      <c r="C26" s="19">
        <v>704</v>
      </c>
      <c r="D26" s="19">
        <v>671</v>
      </c>
      <c r="E26" s="19">
        <v>727</v>
      </c>
      <c r="F26" s="19">
        <v>817</v>
      </c>
      <c r="G26" s="19">
        <v>875</v>
      </c>
      <c r="H26" s="19">
        <v>874</v>
      </c>
      <c r="I26" s="19">
        <v>828</v>
      </c>
      <c r="J26" s="19">
        <v>824</v>
      </c>
      <c r="K26" s="19">
        <v>771</v>
      </c>
      <c r="L26" s="2"/>
      <c r="M26" s="10" t="s">
        <v>5</v>
      </c>
      <c r="N26" s="31">
        <f t="shared" si="13"/>
        <v>0.41820276497695852</v>
      </c>
      <c r="O26" s="76">
        <f t="shared" si="14"/>
        <v>0.37586759209823811</v>
      </c>
      <c r="P26" s="76">
        <f t="shared" si="15"/>
        <v>0.32859941234084233</v>
      </c>
      <c r="Q26" s="76">
        <f t="shared" si="16"/>
        <v>0.34586108468125593</v>
      </c>
      <c r="R26" s="76">
        <f t="shared" si="17"/>
        <v>0.38392857142857145</v>
      </c>
      <c r="S26" s="76">
        <f t="shared" si="18"/>
        <v>0.43640897755610975</v>
      </c>
      <c r="T26" s="76">
        <f t="shared" si="19"/>
        <v>0.43267326732673267</v>
      </c>
      <c r="U26" s="76">
        <f t="shared" si="20"/>
        <v>0.42158859470468429</v>
      </c>
      <c r="V26" s="76">
        <f t="shared" si="21"/>
        <v>0.4126189283925889</v>
      </c>
      <c r="W26" s="76">
        <f t="shared" si="21"/>
        <v>0.38017751479289941</v>
      </c>
      <c r="X26" s="19"/>
      <c r="Y26" s="10" t="s">
        <v>5</v>
      </c>
      <c r="Z26" s="31">
        <f t="shared" si="22"/>
        <v>0.49120433017591342</v>
      </c>
      <c r="AA26" s="31">
        <f t="shared" si="22"/>
        <v>0.46870838881491345</v>
      </c>
      <c r="AB26" s="31">
        <f t="shared" si="22"/>
        <v>0.43123393316195374</v>
      </c>
      <c r="AC26" s="31">
        <f t="shared" si="22"/>
        <v>0.45324189526184538</v>
      </c>
      <c r="AD26" s="31">
        <f t="shared" si="22"/>
        <v>0.45976364659538549</v>
      </c>
      <c r="AE26" s="31">
        <f t="shared" si="22"/>
        <v>0.48235942668136716</v>
      </c>
      <c r="AF26" s="31">
        <f t="shared" si="22"/>
        <v>0.46489361702127657</v>
      </c>
      <c r="AG26" s="31">
        <f t="shared" si="22"/>
        <v>0.44684295736643281</v>
      </c>
      <c r="AH26" s="31">
        <f t="shared" si="22"/>
        <v>0.42961418143899893</v>
      </c>
      <c r="AI26" s="31">
        <f t="shared" si="22"/>
        <v>0.39886187273667872</v>
      </c>
    </row>
    <row r="27" spans="1:35" x14ac:dyDescent="0.2">
      <c r="A27" s="10" t="s">
        <v>20</v>
      </c>
      <c r="B27" s="19"/>
      <c r="C27" s="19"/>
      <c r="D27" s="19"/>
      <c r="E27" s="19"/>
      <c r="F27" s="19">
        <v>25</v>
      </c>
      <c r="G27" s="19">
        <v>35</v>
      </c>
      <c r="H27" s="19">
        <v>41</v>
      </c>
      <c r="I27" s="19">
        <v>47</v>
      </c>
      <c r="J27" s="19">
        <v>47</v>
      </c>
      <c r="K27" s="19">
        <v>46</v>
      </c>
      <c r="L27" s="2"/>
      <c r="M27" s="10" t="s">
        <v>20</v>
      </c>
      <c r="N27" s="31">
        <f t="shared" si="13"/>
        <v>0</v>
      </c>
      <c r="O27" s="76">
        <f t="shared" si="14"/>
        <v>0</v>
      </c>
      <c r="P27" s="76">
        <f t="shared" si="15"/>
        <v>0</v>
      </c>
      <c r="Q27" s="76">
        <f t="shared" si="16"/>
        <v>0</v>
      </c>
      <c r="R27" s="76">
        <f t="shared" si="17"/>
        <v>1.1748120300751879E-2</v>
      </c>
      <c r="S27" s="76">
        <f t="shared" si="18"/>
        <v>1.7456359102244388E-2</v>
      </c>
      <c r="T27" s="76">
        <f t="shared" si="19"/>
        <v>2.0297029702970298E-2</v>
      </c>
      <c r="U27" s="76">
        <f t="shared" si="20"/>
        <v>2.3930753564154784E-2</v>
      </c>
      <c r="V27" s="76">
        <f t="shared" si="21"/>
        <v>2.3535302954431646E-2</v>
      </c>
      <c r="W27" s="76">
        <f t="shared" si="21"/>
        <v>2.2682445759368838E-2</v>
      </c>
      <c r="X27" s="19"/>
      <c r="Y27" s="10" t="s">
        <v>20</v>
      </c>
      <c r="Z27" s="31">
        <f t="shared" si="22"/>
        <v>0</v>
      </c>
      <c r="AA27" s="31">
        <f t="shared" si="22"/>
        <v>0</v>
      </c>
      <c r="AB27" s="31">
        <f t="shared" si="22"/>
        <v>0</v>
      </c>
      <c r="AC27" s="31">
        <f t="shared" si="22"/>
        <v>0</v>
      </c>
      <c r="AD27" s="31">
        <f t="shared" si="22"/>
        <v>1.4068655036578503E-2</v>
      </c>
      <c r="AE27" s="31">
        <f t="shared" si="22"/>
        <v>1.9294377067254686E-2</v>
      </c>
      <c r="AF27" s="31">
        <f t="shared" si="22"/>
        <v>2.1808510638297873E-2</v>
      </c>
      <c r="AG27" s="31">
        <f t="shared" si="22"/>
        <v>2.5364274150026983E-2</v>
      </c>
      <c r="AH27" s="31">
        <f t="shared" si="22"/>
        <v>2.4504692387904068E-2</v>
      </c>
      <c r="AI27" s="31">
        <f t="shared" si="22"/>
        <v>2.379720641489912E-2</v>
      </c>
    </row>
    <row r="28" spans="1:35" x14ac:dyDescent="0.2">
      <c r="A28" s="10" t="s">
        <v>6</v>
      </c>
      <c r="B28" s="19">
        <v>184</v>
      </c>
      <c r="C28" s="19">
        <v>175</v>
      </c>
      <c r="D28" s="19">
        <v>185</v>
      </c>
      <c r="E28" s="19">
        <v>177</v>
      </c>
      <c r="F28" s="19">
        <v>126</v>
      </c>
      <c r="G28" s="19">
        <v>98</v>
      </c>
      <c r="H28" s="19">
        <v>93</v>
      </c>
      <c r="I28" s="19">
        <v>83</v>
      </c>
      <c r="J28" s="19">
        <v>109</v>
      </c>
      <c r="K28" s="19">
        <v>145</v>
      </c>
      <c r="L28" s="2"/>
      <c r="M28" s="10" t="s">
        <v>6</v>
      </c>
      <c r="N28" s="31">
        <f t="shared" si="13"/>
        <v>0.10599078341013825</v>
      </c>
      <c r="O28" s="76">
        <f t="shared" si="14"/>
        <v>9.3432995194874538E-2</v>
      </c>
      <c r="P28" s="76">
        <f t="shared" si="15"/>
        <v>9.059745347698335E-2</v>
      </c>
      <c r="Q28" s="76">
        <f t="shared" si="16"/>
        <v>8.4205518553758324E-2</v>
      </c>
      <c r="R28" s="76">
        <f t="shared" si="17"/>
        <v>5.921052631578947E-2</v>
      </c>
      <c r="S28" s="76">
        <f t="shared" si="18"/>
        <v>4.8877805486284287E-2</v>
      </c>
      <c r="T28" s="76">
        <f t="shared" si="19"/>
        <v>4.6039603960396039E-2</v>
      </c>
      <c r="U28" s="76">
        <f t="shared" si="20"/>
        <v>4.226069246435845E-2</v>
      </c>
      <c r="V28" s="76">
        <f t="shared" si="21"/>
        <v>5.4581872809213818E-2</v>
      </c>
      <c r="W28" s="76">
        <f t="shared" si="21"/>
        <v>7.1499013806706119E-2</v>
      </c>
      <c r="X28" s="19"/>
      <c r="Y28" s="10" t="s">
        <v>6</v>
      </c>
      <c r="Z28" s="31">
        <f t="shared" si="22"/>
        <v>0.12449255751014884</v>
      </c>
      <c r="AA28" s="31">
        <f t="shared" si="22"/>
        <v>0.11651131824234354</v>
      </c>
      <c r="AB28" s="31">
        <f t="shared" si="22"/>
        <v>0.11889460154241645</v>
      </c>
      <c r="AC28" s="31">
        <f t="shared" si="22"/>
        <v>0.11034912718204488</v>
      </c>
      <c r="AD28" s="31">
        <f t="shared" si="22"/>
        <v>7.0906021384355658E-2</v>
      </c>
      <c r="AE28" s="31">
        <f t="shared" si="22"/>
        <v>5.4024255788313123E-2</v>
      </c>
      <c r="AF28" s="31">
        <f t="shared" si="22"/>
        <v>4.9468085106382981E-2</v>
      </c>
      <c r="AG28" s="31">
        <f t="shared" si="22"/>
        <v>4.4792228818132759E-2</v>
      </c>
      <c r="AH28" s="31">
        <f t="shared" si="22"/>
        <v>5.6830031282586027E-2</v>
      </c>
      <c r="AI28" s="31">
        <f>K28/(K$30-K$29)</f>
        <v>7.501293326435593E-2</v>
      </c>
    </row>
    <row r="29" spans="1:35" x14ac:dyDescent="0.2">
      <c r="A29" s="13" t="s">
        <v>7</v>
      </c>
      <c r="B29" s="23">
        <v>258</v>
      </c>
      <c r="C29" s="23">
        <v>371</v>
      </c>
      <c r="D29" s="23">
        <v>486</v>
      </c>
      <c r="E29" s="23">
        <v>498</v>
      </c>
      <c r="F29" s="23">
        <v>351</v>
      </c>
      <c r="G29" s="23">
        <v>191</v>
      </c>
      <c r="H29" s="23">
        <v>140</v>
      </c>
      <c r="I29" s="23">
        <v>111</v>
      </c>
      <c r="J29" s="23">
        <v>79</v>
      </c>
      <c r="K29" s="23">
        <v>95</v>
      </c>
      <c r="L29" s="2"/>
      <c r="M29" s="13" t="s">
        <v>7</v>
      </c>
      <c r="N29" s="31">
        <f t="shared" si="13"/>
        <v>0.14861751152073732</v>
      </c>
      <c r="O29" s="76">
        <f t="shared" si="14"/>
        <v>0.19807794981313401</v>
      </c>
      <c r="P29" s="76">
        <f t="shared" si="15"/>
        <v>0.23800195886385897</v>
      </c>
      <c r="Q29" s="76">
        <f t="shared" si="16"/>
        <v>0.23691722169362511</v>
      </c>
      <c r="R29" s="76">
        <f t="shared" si="17"/>
        <v>0.16494360902255639</v>
      </c>
      <c r="S29" s="76">
        <f t="shared" si="18"/>
        <v>9.5261845386533664E-2</v>
      </c>
      <c r="T29" s="76">
        <f t="shared" si="19"/>
        <v>6.9306930693069313E-2</v>
      </c>
      <c r="U29" s="76">
        <f t="shared" si="20"/>
        <v>5.6517311608961306E-2</v>
      </c>
      <c r="V29" s="76">
        <f t="shared" si="21"/>
        <v>3.9559339008512766E-2</v>
      </c>
      <c r="W29" s="76">
        <f t="shared" si="21"/>
        <v>4.6844181459566078E-2</v>
      </c>
      <c r="X29" s="23"/>
      <c r="Y29" s="13" t="s">
        <v>7</v>
      </c>
      <c r="Z29" s="33" t="s">
        <v>34</v>
      </c>
      <c r="AA29" s="33" t="s">
        <v>34</v>
      </c>
      <c r="AB29" s="33" t="s">
        <v>34</v>
      </c>
      <c r="AC29" s="33" t="s">
        <v>34</v>
      </c>
      <c r="AD29" s="33" t="s">
        <v>34</v>
      </c>
      <c r="AE29" s="33" t="s">
        <v>34</v>
      </c>
      <c r="AF29" s="33" t="s">
        <v>34</v>
      </c>
      <c r="AG29" s="33" t="s">
        <v>34</v>
      </c>
      <c r="AH29" s="33" t="s">
        <v>34</v>
      </c>
      <c r="AI29" s="33" t="s">
        <v>34</v>
      </c>
    </row>
    <row r="30" spans="1:35" x14ac:dyDescent="0.2">
      <c r="A30" s="30" t="s">
        <v>30</v>
      </c>
      <c r="B30" s="20">
        <f>SUM(B21:B29)</f>
        <v>1736</v>
      </c>
      <c r="C30" s="20">
        <f t="shared" ref="C30:H30" si="23">SUM(C21:C29)</f>
        <v>1873</v>
      </c>
      <c r="D30" s="20">
        <f t="shared" si="23"/>
        <v>2042</v>
      </c>
      <c r="E30" s="20">
        <f t="shared" si="23"/>
        <v>2102</v>
      </c>
      <c r="F30" s="20">
        <f t="shared" si="23"/>
        <v>2128</v>
      </c>
      <c r="G30" s="20">
        <f t="shared" si="23"/>
        <v>2005</v>
      </c>
      <c r="H30" s="20">
        <f t="shared" si="23"/>
        <v>2020</v>
      </c>
      <c r="I30" s="20">
        <v>1964</v>
      </c>
      <c r="J30" s="20">
        <v>1997</v>
      </c>
      <c r="K30" s="20">
        <v>2028</v>
      </c>
      <c r="L30" s="2"/>
      <c r="M30" s="30" t="s">
        <v>30</v>
      </c>
      <c r="N30" s="56">
        <f>SUM(N21:N29)</f>
        <v>1</v>
      </c>
      <c r="O30" s="77">
        <f t="shared" ref="O30:U30" si="24">SUM(O21:O29)</f>
        <v>1</v>
      </c>
      <c r="P30" s="77">
        <f t="shared" si="24"/>
        <v>1</v>
      </c>
      <c r="Q30" s="77">
        <f t="shared" si="24"/>
        <v>1</v>
      </c>
      <c r="R30" s="77">
        <f t="shared" si="24"/>
        <v>1</v>
      </c>
      <c r="S30" s="77">
        <f t="shared" si="24"/>
        <v>1</v>
      </c>
      <c r="T30" s="77">
        <f t="shared" si="24"/>
        <v>1</v>
      </c>
      <c r="U30" s="77">
        <f t="shared" si="24"/>
        <v>1</v>
      </c>
      <c r="V30" s="77">
        <f t="shared" ref="V30" si="25">SUM(V21:V29)</f>
        <v>1</v>
      </c>
      <c r="W30" s="77">
        <f t="shared" ref="W30" si="26">SUM(W21:W29)</f>
        <v>1</v>
      </c>
      <c r="X30" s="22"/>
      <c r="Y30" s="30" t="s">
        <v>30</v>
      </c>
      <c r="Z30" s="55">
        <f>SUM(Z21:Z29)</f>
        <v>1</v>
      </c>
      <c r="AA30" s="55">
        <f t="shared" ref="AA30:AG30" si="27">SUM(AA21:AA29)</f>
        <v>0.99999999999999989</v>
      </c>
      <c r="AB30" s="55">
        <f t="shared" si="27"/>
        <v>1</v>
      </c>
      <c r="AC30" s="55">
        <f t="shared" si="27"/>
        <v>1</v>
      </c>
      <c r="AD30" s="55">
        <f t="shared" si="27"/>
        <v>0.99999999999999989</v>
      </c>
      <c r="AE30" s="55">
        <f t="shared" si="27"/>
        <v>1</v>
      </c>
      <c r="AF30" s="55">
        <f t="shared" si="27"/>
        <v>1</v>
      </c>
      <c r="AG30" s="55">
        <f t="shared" si="27"/>
        <v>0.99999999999999989</v>
      </c>
      <c r="AH30" s="55">
        <f t="shared" ref="AH30:AI30" si="28">SUM(AH21:AH29)</f>
        <v>1</v>
      </c>
      <c r="AI30" s="55">
        <f t="shared" si="28"/>
        <v>1</v>
      </c>
    </row>
    <row r="31" spans="1:35" x14ac:dyDescent="0.2">
      <c r="A31" s="1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"/>
      <c r="M31" s="13"/>
      <c r="N31" s="59"/>
      <c r="O31" s="80"/>
      <c r="P31" s="80"/>
      <c r="Q31" s="80"/>
      <c r="R31" s="80"/>
      <c r="S31" s="80"/>
      <c r="T31" s="80"/>
      <c r="U31" s="80"/>
      <c r="V31" s="80"/>
      <c r="W31" s="80"/>
      <c r="X31" s="23"/>
      <c r="Y31" s="1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x14ac:dyDescent="0.2">
      <c r="A32" s="24" t="s">
        <v>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"/>
      <c r="M32" s="24" t="s">
        <v>21</v>
      </c>
      <c r="N32" s="60"/>
      <c r="O32" s="81"/>
      <c r="P32" s="81"/>
      <c r="Q32" s="81"/>
      <c r="R32" s="81"/>
      <c r="S32" s="81"/>
      <c r="T32" s="81"/>
      <c r="U32" s="81"/>
      <c r="V32" s="81"/>
      <c r="W32" s="81"/>
      <c r="X32" s="25"/>
      <c r="Y32" s="24" t="s">
        <v>21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x14ac:dyDescent="0.2">
      <c r="A33" s="10" t="s">
        <v>1</v>
      </c>
      <c r="B33" s="19">
        <v>112</v>
      </c>
      <c r="C33" s="19">
        <v>98</v>
      </c>
      <c r="D33" s="19">
        <v>88</v>
      </c>
      <c r="E33" s="19">
        <v>80</v>
      </c>
      <c r="F33" s="19">
        <v>92</v>
      </c>
      <c r="G33" s="19">
        <v>100</v>
      </c>
      <c r="H33" s="19">
        <v>134</v>
      </c>
      <c r="I33" s="19">
        <v>135</v>
      </c>
      <c r="J33" s="19">
        <v>122</v>
      </c>
      <c r="K33" s="19">
        <v>129</v>
      </c>
      <c r="L33" s="2"/>
      <c r="M33" s="10" t="s">
        <v>1</v>
      </c>
      <c r="N33" s="31">
        <f t="shared" ref="N33:N41" si="29">B33/B$42</f>
        <v>0.10218978102189781</v>
      </c>
      <c r="O33" s="76">
        <f t="shared" ref="O33:O41" si="30">C33/C$42</f>
        <v>8.6725663716814158E-2</v>
      </c>
      <c r="P33" s="76">
        <f t="shared" ref="P33:P41" si="31">D33/D$42</f>
        <v>7.8501338090990191E-2</v>
      </c>
      <c r="Q33" s="76">
        <f t="shared" ref="Q33:Q41" si="32">E33/E$42</f>
        <v>6.9025021570319242E-2</v>
      </c>
      <c r="R33" s="76">
        <f t="shared" ref="R33:R41" si="33">F33/F$42</f>
        <v>8.0209241499564085E-2</v>
      </c>
      <c r="S33" s="76">
        <f t="shared" ref="S33:S41" si="34">G33/G$42</f>
        <v>8.7412587412587409E-2</v>
      </c>
      <c r="T33" s="76">
        <f t="shared" ref="T33:T41" si="35">H33/H$42</f>
        <v>0.12050359712230216</v>
      </c>
      <c r="U33" s="76">
        <f t="shared" ref="U33:U41" si="36">I33/I$42</f>
        <v>0.13132295719844359</v>
      </c>
      <c r="V33" s="76">
        <f t="shared" ref="V33:W41" si="37">J33/J$42</f>
        <v>0.12978723404255318</v>
      </c>
      <c r="W33" s="76">
        <f t="shared" si="37"/>
        <v>0.15052508751458576</v>
      </c>
      <c r="X33" s="19"/>
      <c r="Y33" s="10" t="s">
        <v>1</v>
      </c>
      <c r="Z33" s="31">
        <f t="shared" ref="Z33:AI40" si="38">B33/(B$42-B$41)</f>
        <v>0.12134344528710726</v>
      </c>
      <c r="AA33" s="31">
        <f t="shared" si="38"/>
        <v>0.10481283422459893</v>
      </c>
      <c r="AB33" s="31">
        <f t="shared" si="38"/>
        <v>9.5135135135135135E-2</v>
      </c>
      <c r="AC33" s="31">
        <f t="shared" si="38"/>
        <v>8.1383519837232965E-2</v>
      </c>
      <c r="AD33" s="31">
        <f t="shared" si="38"/>
        <v>8.8803088803088806E-2</v>
      </c>
      <c r="AE33" s="31">
        <f t="shared" si="38"/>
        <v>9.3896713615023469E-2</v>
      </c>
      <c r="AF33" s="31">
        <f t="shared" si="38"/>
        <v>0.12774070543374644</v>
      </c>
      <c r="AG33" s="31">
        <f t="shared" si="38"/>
        <v>0.13874614594039056</v>
      </c>
      <c r="AH33" s="31">
        <f t="shared" si="38"/>
        <v>0.14022988505747128</v>
      </c>
      <c r="AI33" s="31">
        <f>K33/(K$42-K$41)</f>
        <v>0.16267339218158891</v>
      </c>
    </row>
    <row r="34" spans="1:35" x14ac:dyDescent="0.2">
      <c r="A34" s="10" t="s">
        <v>2</v>
      </c>
      <c r="B34" s="19">
        <v>5</v>
      </c>
      <c r="C34" s="19">
        <v>3</v>
      </c>
      <c r="D34" s="19">
        <v>2</v>
      </c>
      <c r="E34" s="19">
        <v>3</v>
      </c>
      <c r="F34" s="19">
        <v>1</v>
      </c>
      <c r="G34" s="19">
        <v>1</v>
      </c>
      <c r="H34" s="19">
        <v>3</v>
      </c>
      <c r="I34" s="19">
        <v>1</v>
      </c>
      <c r="J34" s="19">
        <v>1</v>
      </c>
      <c r="K34" s="19"/>
      <c r="L34" s="2"/>
      <c r="M34" s="10" t="s">
        <v>2</v>
      </c>
      <c r="N34" s="31">
        <f t="shared" si="29"/>
        <v>4.5620437956204376E-3</v>
      </c>
      <c r="O34" s="76">
        <f t="shared" si="30"/>
        <v>2.6548672566371681E-3</v>
      </c>
      <c r="P34" s="76">
        <f t="shared" si="31"/>
        <v>1.7841213202497771E-3</v>
      </c>
      <c r="Q34" s="76">
        <f t="shared" si="32"/>
        <v>2.5884383088869713E-3</v>
      </c>
      <c r="R34" s="76">
        <f t="shared" si="33"/>
        <v>8.7183958151700091E-4</v>
      </c>
      <c r="S34" s="76">
        <f t="shared" si="34"/>
        <v>8.7412587412587413E-4</v>
      </c>
      <c r="T34" s="76">
        <f t="shared" si="35"/>
        <v>2.6978417266187052E-3</v>
      </c>
      <c r="U34" s="76">
        <f t="shared" si="36"/>
        <v>9.727626459143969E-4</v>
      </c>
      <c r="V34" s="76">
        <f t="shared" si="37"/>
        <v>1.0638297872340426E-3</v>
      </c>
      <c r="W34" s="76">
        <f t="shared" si="37"/>
        <v>0</v>
      </c>
      <c r="X34" s="19"/>
      <c r="Y34" s="10" t="s">
        <v>2</v>
      </c>
      <c r="Z34" s="31">
        <f t="shared" si="38"/>
        <v>5.4171180931744311E-3</v>
      </c>
      <c r="AA34" s="31">
        <f t="shared" si="38"/>
        <v>3.2085561497326204E-3</v>
      </c>
      <c r="AB34" s="31">
        <f t="shared" si="38"/>
        <v>2.1621621621621622E-3</v>
      </c>
      <c r="AC34" s="31">
        <f t="shared" si="38"/>
        <v>3.0518819938962359E-3</v>
      </c>
      <c r="AD34" s="31">
        <f t="shared" si="38"/>
        <v>9.6525096525096527E-4</v>
      </c>
      <c r="AE34" s="31">
        <f t="shared" si="38"/>
        <v>9.3896713615023472E-4</v>
      </c>
      <c r="AF34" s="31">
        <f t="shared" si="38"/>
        <v>2.859866539561487E-3</v>
      </c>
      <c r="AG34" s="31">
        <f t="shared" si="38"/>
        <v>1.0277492291880781E-3</v>
      </c>
      <c r="AH34" s="31">
        <f t="shared" si="38"/>
        <v>1.1494252873563218E-3</v>
      </c>
      <c r="AI34" s="31">
        <f t="shared" si="38"/>
        <v>0</v>
      </c>
    </row>
    <row r="35" spans="1:35" x14ac:dyDescent="0.2">
      <c r="A35" s="10" t="s">
        <v>3</v>
      </c>
      <c r="B35" s="19">
        <v>56</v>
      </c>
      <c r="C35" s="19">
        <v>65</v>
      </c>
      <c r="D35" s="19">
        <v>73</v>
      </c>
      <c r="E35" s="19">
        <v>64</v>
      </c>
      <c r="F35" s="19">
        <v>56</v>
      </c>
      <c r="G35" s="19">
        <v>54</v>
      </c>
      <c r="H35" s="19">
        <v>62</v>
      </c>
      <c r="I35" s="19">
        <v>55</v>
      </c>
      <c r="J35" s="19">
        <v>49</v>
      </c>
      <c r="K35" s="19">
        <v>39</v>
      </c>
      <c r="L35" s="2"/>
      <c r="M35" s="10" t="s">
        <v>3</v>
      </c>
      <c r="N35" s="31">
        <f t="shared" si="29"/>
        <v>5.1094890510948905E-2</v>
      </c>
      <c r="O35" s="76">
        <f t="shared" si="30"/>
        <v>5.7522123893805309E-2</v>
      </c>
      <c r="P35" s="76">
        <f t="shared" si="31"/>
        <v>6.5120428189116855E-2</v>
      </c>
      <c r="Q35" s="76">
        <f t="shared" si="32"/>
        <v>5.5220017256255395E-2</v>
      </c>
      <c r="R35" s="76">
        <f t="shared" si="33"/>
        <v>4.8823016564952047E-2</v>
      </c>
      <c r="S35" s="76">
        <f t="shared" si="34"/>
        <v>4.72027972027972E-2</v>
      </c>
      <c r="T35" s="76">
        <f t="shared" si="35"/>
        <v>5.5755395683453238E-2</v>
      </c>
      <c r="U35" s="76">
        <f t="shared" si="36"/>
        <v>5.3501945525291826E-2</v>
      </c>
      <c r="V35" s="76">
        <f t="shared" si="37"/>
        <v>5.2127659574468084E-2</v>
      </c>
      <c r="W35" s="76">
        <f t="shared" si="37"/>
        <v>4.5507584597432905E-2</v>
      </c>
      <c r="X35" s="19"/>
      <c r="Y35" s="10" t="s">
        <v>3</v>
      </c>
      <c r="Z35" s="31">
        <f t="shared" si="38"/>
        <v>6.0671722643553631E-2</v>
      </c>
      <c r="AA35" s="31">
        <f t="shared" si="38"/>
        <v>6.9518716577540107E-2</v>
      </c>
      <c r="AB35" s="31">
        <f t="shared" si="38"/>
        <v>7.8918918918918918E-2</v>
      </c>
      <c r="AC35" s="31">
        <f t="shared" si="38"/>
        <v>6.5106815869786366E-2</v>
      </c>
      <c r="AD35" s="31">
        <f t="shared" si="38"/>
        <v>5.4054054054054057E-2</v>
      </c>
      <c r="AE35" s="31">
        <f t="shared" si="38"/>
        <v>5.0704225352112678E-2</v>
      </c>
      <c r="AF35" s="31">
        <f t="shared" si="38"/>
        <v>5.9103908484270731E-2</v>
      </c>
      <c r="AG35" s="31">
        <f t="shared" si="38"/>
        <v>5.6526207605344297E-2</v>
      </c>
      <c r="AH35" s="31">
        <f t="shared" si="38"/>
        <v>5.6321839080459769E-2</v>
      </c>
      <c r="AI35" s="31">
        <f t="shared" si="38"/>
        <v>4.9180327868852458E-2</v>
      </c>
    </row>
    <row r="36" spans="1:35" x14ac:dyDescent="0.2">
      <c r="A36" s="10" t="s">
        <v>4</v>
      </c>
      <c r="B36" s="19">
        <v>21</v>
      </c>
      <c r="C36" s="19">
        <v>17</v>
      </c>
      <c r="D36" s="19">
        <v>22</v>
      </c>
      <c r="E36" s="19">
        <v>25</v>
      </c>
      <c r="F36" s="19">
        <v>29</v>
      </c>
      <c r="G36" s="19">
        <v>22</v>
      </c>
      <c r="H36" s="19">
        <v>59</v>
      </c>
      <c r="I36" s="19">
        <v>55</v>
      </c>
      <c r="J36" s="19">
        <v>59</v>
      </c>
      <c r="K36" s="19">
        <v>46</v>
      </c>
      <c r="L36" s="2"/>
      <c r="M36" s="10" t="s">
        <v>4</v>
      </c>
      <c r="N36" s="31">
        <f t="shared" si="29"/>
        <v>1.916058394160584E-2</v>
      </c>
      <c r="O36" s="76">
        <f t="shared" si="30"/>
        <v>1.5044247787610619E-2</v>
      </c>
      <c r="P36" s="76">
        <f t="shared" si="31"/>
        <v>1.9625334522747548E-2</v>
      </c>
      <c r="Q36" s="76">
        <f t="shared" si="32"/>
        <v>2.1570319240724764E-2</v>
      </c>
      <c r="R36" s="76">
        <f t="shared" si="33"/>
        <v>2.5283347863993024E-2</v>
      </c>
      <c r="S36" s="76">
        <f t="shared" si="34"/>
        <v>1.9230769230769232E-2</v>
      </c>
      <c r="T36" s="76">
        <f t="shared" si="35"/>
        <v>5.3057553956834536E-2</v>
      </c>
      <c r="U36" s="76">
        <f t="shared" si="36"/>
        <v>5.3501945525291826E-2</v>
      </c>
      <c r="V36" s="76">
        <f t="shared" si="37"/>
        <v>6.2765957446808504E-2</v>
      </c>
      <c r="W36" s="76">
        <f t="shared" si="37"/>
        <v>5.3675612602100353E-2</v>
      </c>
      <c r="X36" s="19"/>
      <c r="Y36" s="10" t="s">
        <v>4</v>
      </c>
      <c r="Z36" s="31">
        <f t="shared" si="38"/>
        <v>2.2751895991332611E-2</v>
      </c>
      <c r="AA36" s="31">
        <f t="shared" si="38"/>
        <v>1.8181818181818181E-2</v>
      </c>
      <c r="AB36" s="31">
        <f t="shared" si="38"/>
        <v>2.3783783783783784E-2</v>
      </c>
      <c r="AC36" s="31">
        <f t="shared" si="38"/>
        <v>2.5432349949135302E-2</v>
      </c>
      <c r="AD36" s="31">
        <f t="shared" si="38"/>
        <v>2.7992277992277992E-2</v>
      </c>
      <c r="AE36" s="31">
        <f t="shared" si="38"/>
        <v>2.0657276995305163E-2</v>
      </c>
      <c r="AF36" s="31">
        <f t="shared" si="38"/>
        <v>5.624404194470925E-2</v>
      </c>
      <c r="AG36" s="31">
        <f t="shared" si="38"/>
        <v>5.6526207605344297E-2</v>
      </c>
      <c r="AH36" s="31">
        <f t="shared" si="38"/>
        <v>6.7816091954022995E-2</v>
      </c>
      <c r="AI36" s="31">
        <f>K36/(K$42-K$41)</f>
        <v>5.8007566204287514E-2</v>
      </c>
    </row>
    <row r="37" spans="1:35" x14ac:dyDescent="0.2">
      <c r="A37" s="10" t="s">
        <v>13</v>
      </c>
      <c r="B37" s="19">
        <v>0</v>
      </c>
      <c r="C37" s="19">
        <v>0</v>
      </c>
      <c r="D37" s="19">
        <v>0</v>
      </c>
      <c r="E37" s="19">
        <v>0</v>
      </c>
      <c r="F37" s="19">
        <v>2</v>
      </c>
      <c r="G37" s="19">
        <v>2</v>
      </c>
      <c r="H37" s="19">
        <v>2</v>
      </c>
      <c r="I37" s="19">
        <v>1</v>
      </c>
      <c r="J37" s="19">
        <v>0</v>
      </c>
      <c r="K37" s="19">
        <v>0</v>
      </c>
      <c r="L37" s="2"/>
      <c r="M37" s="10" t="s">
        <v>13</v>
      </c>
      <c r="N37" s="31">
        <f t="shared" si="29"/>
        <v>0</v>
      </c>
      <c r="O37" s="76">
        <f t="shared" si="30"/>
        <v>0</v>
      </c>
      <c r="P37" s="76">
        <f t="shared" si="31"/>
        <v>0</v>
      </c>
      <c r="Q37" s="76">
        <f t="shared" si="32"/>
        <v>0</v>
      </c>
      <c r="R37" s="76">
        <f t="shared" si="33"/>
        <v>1.7436791630340018E-3</v>
      </c>
      <c r="S37" s="76">
        <f t="shared" si="34"/>
        <v>1.7482517482517483E-3</v>
      </c>
      <c r="T37" s="76">
        <f t="shared" si="35"/>
        <v>1.7985611510791368E-3</v>
      </c>
      <c r="U37" s="76">
        <f t="shared" si="36"/>
        <v>9.727626459143969E-4</v>
      </c>
      <c r="V37" s="76">
        <f t="shared" si="37"/>
        <v>0</v>
      </c>
      <c r="W37" s="76">
        <f t="shared" si="37"/>
        <v>0</v>
      </c>
      <c r="X37" s="19"/>
      <c r="Y37" s="10" t="s">
        <v>13</v>
      </c>
      <c r="Z37" s="31">
        <f t="shared" si="38"/>
        <v>0</v>
      </c>
      <c r="AA37" s="31">
        <f t="shared" si="38"/>
        <v>0</v>
      </c>
      <c r="AB37" s="31">
        <f t="shared" si="38"/>
        <v>0</v>
      </c>
      <c r="AC37" s="31">
        <f t="shared" si="38"/>
        <v>0</v>
      </c>
      <c r="AD37" s="31">
        <f t="shared" si="38"/>
        <v>1.9305019305019305E-3</v>
      </c>
      <c r="AE37" s="31">
        <f t="shared" si="38"/>
        <v>1.8779342723004694E-3</v>
      </c>
      <c r="AF37" s="31">
        <f t="shared" si="38"/>
        <v>1.9065776930409914E-3</v>
      </c>
      <c r="AG37" s="31">
        <f t="shared" si="38"/>
        <v>1.0277492291880781E-3</v>
      </c>
      <c r="AH37" s="31">
        <f t="shared" si="38"/>
        <v>0</v>
      </c>
      <c r="AI37" s="31">
        <f t="shared" si="38"/>
        <v>0</v>
      </c>
    </row>
    <row r="38" spans="1:35" x14ac:dyDescent="0.2">
      <c r="A38" s="10" t="s">
        <v>5</v>
      </c>
      <c r="B38" s="19">
        <v>705</v>
      </c>
      <c r="C38" s="19">
        <v>746</v>
      </c>
      <c r="D38" s="19">
        <v>729</v>
      </c>
      <c r="E38" s="19">
        <v>796</v>
      </c>
      <c r="F38" s="19">
        <v>837</v>
      </c>
      <c r="G38" s="19">
        <v>857</v>
      </c>
      <c r="H38" s="19">
        <v>758</v>
      </c>
      <c r="I38" s="19">
        <v>691</v>
      </c>
      <c r="J38" s="19">
        <v>603</v>
      </c>
      <c r="K38" s="19">
        <v>542</v>
      </c>
      <c r="L38" s="2"/>
      <c r="M38" s="10" t="s">
        <v>5</v>
      </c>
      <c r="N38" s="31">
        <f t="shared" si="29"/>
        <v>0.64324817518248179</v>
      </c>
      <c r="O38" s="76">
        <f t="shared" si="30"/>
        <v>0.66017699115044248</v>
      </c>
      <c r="P38" s="76">
        <f t="shared" si="31"/>
        <v>0.65031222123104371</v>
      </c>
      <c r="Q38" s="76">
        <f t="shared" si="32"/>
        <v>0.68679896462467649</v>
      </c>
      <c r="R38" s="76">
        <f t="shared" si="33"/>
        <v>0.72972972972972971</v>
      </c>
      <c r="S38" s="76">
        <f t="shared" si="34"/>
        <v>0.74912587412587417</v>
      </c>
      <c r="T38" s="76">
        <f t="shared" si="35"/>
        <v>0.68165467625899279</v>
      </c>
      <c r="U38" s="76">
        <f t="shared" si="36"/>
        <v>0.6721789883268483</v>
      </c>
      <c r="V38" s="76">
        <f t="shared" si="37"/>
        <v>0.64148936170212767</v>
      </c>
      <c r="W38" s="76">
        <f t="shared" si="37"/>
        <v>0.63243873978996501</v>
      </c>
      <c r="X38" s="19"/>
      <c r="Y38" s="10" t="s">
        <v>5</v>
      </c>
      <c r="Z38" s="31">
        <f t="shared" si="38"/>
        <v>0.76381365113759481</v>
      </c>
      <c r="AA38" s="31">
        <f t="shared" si="38"/>
        <v>0.79786096256684491</v>
      </c>
      <c r="AB38" s="31">
        <f t="shared" si="38"/>
        <v>0.78810810810810816</v>
      </c>
      <c r="AC38" s="31">
        <f t="shared" si="38"/>
        <v>0.80976602238046791</v>
      </c>
      <c r="AD38" s="31">
        <f t="shared" si="38"/>
        <v>0.80791505791505791</v>
      </c>
      <c r="AE38" s="31">
        <f t="shared" si="38"/>
        <v>0.80469483568075117</v>
      </c>
      <c r="AF38" s="31">
        <f t="shared" si="38"/>
        <v>0.72259294566253573</v>
      </c>
      <c r="AG38" s="31">
        <f t="shared" si="38"/>
        <v>0.71017471736896198</v>
      </c>
      <c r="AH38" s="31">
        <f t="shared" si="38"/>
        <v>0.69310344827586212</v>
      </c>
      <c r="AI38" s="31">
        <f t="shared" si="38"/>
        <v>0.68348045397225721</v>
      </c>
    </row>
    <row r="39" spans="1:35" x14ac:dyDescent="0.2">
      <c r="A39" s="10" t="s">
        <v>20</v>
      </c>
      <c r="B39" s="19">
        <v>0</v>
      </c>
      <c r="C39" s="19">
        <v>0</v>
      </c>
      <c r="D39" s="19">
        <v>0</v>
      </c>
      <c r="E39" s="19">
        <v>0</v>
      </c>
      <c r="F39" s="19">
        <v>8</v>
      </c>
      <c r="G39" s="19">
        <v>17</v>
      </c>
      <c r="H39" s="19">
        <v>21</v>
      </c>
      <c r="I39" s="19">
        <v>27</v>
      </c>
      <c r="J39" s="19">
        <v>21</v>
      </c>
      <c r="K39" s="19">
        <v>22</v>
      </c>
      <c r="L39" s="2"/>
      <c r="M39" s="10" t="s">
        <v>20</v>
      </c>
      <c r="N39" s="31">
        <f t="shared" si="29"/>
        <v>0</v>
      </c>
      <c r="O39" s="76">
        <f t="shared" si="30"/>
        <v>0</v>
      </c>
      <c r="P39" s="76">
        <f t="shared" si="31"/>
        <v>0</v>
      </c>
      <c r="Q39" s="76">
        <f t="shared" si="32"/>
        <v>0</v>
      </c>
      <c r="R39" s="76">
        <f t="shared" si="33"/>
        <v>6.9747166521360072E-3</v>
      </c>
      <c r="S39" s="76">
        <f t="shared" si="34"/>
        <v>1.486013986013986E-2</v>
      </c>
      <c r="T39" s="76">
        <f t="shared" si="35"/>
        <v>1.8884892086330936E-2</v>
      </c>
      <c r="U39" s="76">
        <f t="shared" si="36"/>
        <v>2.6264591439688716E-2</v>
      </c>
      <c r="V39" s="76">
        <f t="shared" si="37"/>
        <v>2.2340425531914895E-2</v>
      </c>
      <c r="W39" s="76">
        <f t="shared" si="37"/>
        <v>2.5670945157526253E-2</v>
      </c>
      <c r="X39" s="19"/>
      <c r="Y39" s="10" t="s">
        <v>20</v>
      </c>
      <c r="Z39" s="31">
        <f t="shared" si="38"/>
        <v>0</v>
      </c>
      <c r="AA39" s="31">
        <f t="shared" si="38"/>
        <v>0</v>
      </c>
      <c r="AB39" s="31">
        <f t="shared" si="38"/>
        <v>0</v>
      </c>
      <c r="AC39" s="31">
        <f t="shared" si="38"/>
        <v>0</v>
      </c>
      <c r="AD39" s="31">
        <f t="shared" si="38"/>
        <v>7.7220077220077222E-3</v>
      </c>
      <c r="AE39" s="31">
        <f t="shared" si="38"/>
        <v>1.5962441314553991E-2</v>
      </c>
      <c r="AF39" s="31">
        <f t="shared" si="38"/>
        <v>2.0019065776930411E-2</v>
      </c>
      <c r="AG39" s="31">
        <f t="shared" si="38"/>
        <v>2.7749229188078109E-2</v>
      </c>
      <c r="AH39" s="31">
        <f t="shared" si="38"/>
        <v>2.4137931034482758E-2</v>
      </c>
      <c r="AI39" s="31">
        <f t="shared" si="38"/>
        <v>2.7742749054224466E-2</v>
      </c>
    </row>
    <row r="40" spans="1:35" x14ac:dyDescent="0.2">
      <c r="A40" s="10" t="s">
        <v>6</v>
      </c>
      <c r="B40" s="19">
        <v>24</v>
      </c>
      <c r="C40" s="19">
        <v>6</v>
      </c>
      <c r="D40" s="19">
        <v>11</v>
      </c>
      <c r="E40" s="19">
        <v>15</v>
      </c>
      <c r="F40" s="19">
        <v>11</v>
      </c>
      <c r="G40" s="19">
        <v>12</v>
      </c>
      <c r="H40" s="19">
        <v>10</v>
      </c>
      <c r="I40" s="19">
        <v>8</v>
      </c>
      <c r="J40" s="19">
        <v>15</v>
      </c>
      <c r="K40" s="19">
        <v>15</v>
      </c>
      <c r="L40" s="2"/>
      <c r="M40" s="10" t="s">
        <v>6</v>
      </c>
      <c r="N40" s="31">
        <f t="shared" si="29"/>
        <v>2.1897810218978103E-2</v>
      </c>
      <c r="O40" s="76">
        <f t="shared" si="30"/>
        <v>5.3097345132743362E-3</v>
      </c>
      <c r="P40" s="76">
        <f t="shared" si="31"/>
        <v>9.8126672613737739E-3</v>
      </c>
      <c r="Q40" s="76">
        <f t="shared" si="32"/>
        <v>1.2942191544434857E-2</v>
      </c>
      <c r="R40" s="76">
        <f t="shared" si="33"/>
        <v>9.5902353966870104E-3</v>
      </c>
      <c r="S40" s="76">
        <f t="shared" si="34"/>
        <v>1.048951048951049E-2</v>
      </c>
      <c r="T40" s="76">
        <f t="shared" si="35"/>
        <v>8.9928057553956831E-3</v>
      </c>
      <c r="U40" s="76">
        <f t="shared" si="36"/>
        <v>7.7821011673151752E-3</v>
      </c>
      <c r="V40" s="76">
        <f t="shared" si="37"/>
        <v>1.5957446808510637E-2</v>
      </c>
      <c r="W40" s="76">
        <f t="shared" si="37"/>
        <v>1.7502917152858809E-2</v>
      </c>
      <c r="X40" s="19"/>
      <c r="Y40" s="10" t="s">
        <v>6</v>
      </c>
      <c r="Z40" s="31">
        <f t="shared" si="38"/>
        <v>2.600216684723727E-2</v>
      </c>
      <c r="AA40" s="31">
        <f t="shared" si="38"/>
        <v>6.4171122994652408E-3</v>
      </c>
      <c r="AB40" s="31">
        <f t="shared" si="38"/>
        <v>1.1891891891891892E-2</v>
      </c>
      <c r="AC40" s="31">
        <f t="shared" si="38"/>
        <v>1.5259409969481181E-2</v>
      </c>
      <c r="AD40" s="31">
        <f t="shared" si="38"/>
        <v>1.0617760617760617E-2</v>
      </c>
      <c r="AE40" s="31">
        <f t="shared" si="38"/>
        <v>1.1267605633802818E-2</v>
      </c>
      <c r="AF40" s="31">
        <f t="shared" si="38"/>
        <v>9.5328884652049577E-3</v>
      </c>
      <c r="AG40" s="31">
        <f t="shared" si="38"/>
        <v>8.2219938335046251E-3</v>
      </c>
      <c r="AH40" s="31">
        <f t="shared" si="38"/>
        <v>1.7241379310344827E-2</v>
      </c>
      <c r="AI40" s="31">
        <f t="shared" si="38"/>
        <v>1.8915510718789406E-2</v>
      </c>
    </row>
    <row r="41" spans="1:35" x14ac:dyDescent="0.2">
      <c r="A41" s="13" t="s">
        <v>7</v>
      </c>
      <c r="B41" s="26">
        <v>173</v>
      </c>
      <c r="C41" s="26">
        <v>195</v>
      </c>
      <c r="D41" s="26">
        <v>196</v>
      </c>
      <c r="E41" s="26">
        <v>176</v>
      </c>
      <c r="F41" s="26">
        <v>111</v>
      </c>
      <c r="G41" s="26">
        <v>79</v>
      </c>
      <c r="H41" s="26">
        <v>63</v>
      </c>
      <c r="I41" s="26">
        <v>55</v>
      </c>
      <c r="J41" s="26">
        <v>70</v>
      </c>
      <c r="K41" s="26">
        <v>64</v>
      </c>
      <c r="L41" s="3"/>
      <c r="M41" s="13" t="s">
        <v>7</v>
      </c>
      <c r="N41" s="33">
        <f t="shared" si="29"/>
        <v>0.15784671532846714</v>
      </c>
      <c r="O41" s="82">
        <f t="shared" si="30"/>
        <v>0.17256637168141592</v>
      </c>
      <c r="P41" s="82">
        <f t="shared" si="31"/>
        <v>0.17484388938447815</v>
      </c>
      <c r="Q41" s="82">
        <f t="shared" si="32"/>
        <v>0.15185504745470232</v>
      </c>
      <c r="R41" s="82">
        <f t="shared" si="33"/>
        <v>9.6774193548387094E-2</v>
      </c>
      <c r="S41" s="82">
        <f t="shared" si="34"/>
        <v>6.9055944055944049E-2</v>
      </c>
      <c r="T41" s="82">
        <f t="shared" si="35"/>
        <v>5.6654676258992807E-2</v>
      </c>
      <c r="U41" s="82">
        <f t="shared" si="36"/>
        <v>5.3501945525291826E-2</v>
      </c>
      <c r="V41" s="82">
        <f t="shared" si="37"/>
        <v>7.4468085106382975E-2</v>
      </c>
      <c r="W41" s="82">
        <f t="shared" si="37"/>
        <v>7.4679113185530915E-2</v>
      </c>
      <c r="X41" s="23"/>
      <c r="Y41" s="13" t="s">
        <v>7</v>
      </c>
      <c r="Z41" s="33" t="s">
        <v>34</v>
      </c>
      <c r="AA41" s="33" t="s">
        <v>34</v>
      </c>
      <c r="AB41" s="33" t="s">
        <v>34</v>
      </c>
      <c r="AC41" s="33" t="s">
        <v>34</v>
      </c>
      <c r="AD41" s="33" t="s">
        <v>34</v>
      </c>
      <c r="AE41" s="33" t="s">
        <v>34</v>
      </c>
      <c r="AF41" s="33" t="s">
        <v>34</v>
      </c>
      <c r="AG41" s="33" t="s">
        <v>34</v>
      </c>
      <c r="AH41" s="33" t="s">
        <v>34</v>
      </c>
      <c r="AI41" s="33" t="s">
        <v>34</v>
      </c>
    </row>
    <row r="42" spans="1:35" x14ac:dyDescent="0.2">
      <c r="A42" s="24" t="s">
        <v>31</v>
      </c>
      <c r="B42" s="25">
        <f>SUM(B33:B41)</f>
        <v>1096</v>
      </c>
      <c r="C42" s="25">
        <f t="shared" ref="C42:H42" si="39">SUM(C33:C41)</f>
        <v>1130</v>
      </c>
      <c r="D42" s="25">
        <f t="shared" si="39"/>
        <v>1121</v>
      </c>
      <c r="E42" s="25">
        <f t="shared" si="39"/>
        <v>1159</v>
      </c>
      <c r="F42" s="25">
        <f t="shared" si="39"/>
        <v>1147</v>
      </c>
      <c r="G42" s="25">
        <f t="shared" si="39"/>
        <v>1144</v>
      </c>
      <c r="H42" s="25">
        <f t="shared" si="39"/>
        <v>1112</v>
      </c>
      <c r="I42" s="25">
        <v>1028</v>
      </c>
      <c r="J42" s="25">
        <v>940</v>
      </c>
      <c r="K42" s="25">
        <v>857</v>
      </c>
      <c r="L42" s="3"/>
      <c r="M42" s="24" t="s">
        <v>31</v>
      </c>
      <c r="N42" s="32">
        <f>SUM(N33:N41)</f>
        <v>1</v>
      </c>
      <c r="O42" s="55">
        <f t="shared" ref="O42:U42" si="40">SUM(O33:O41)</f>
        <v>1</v>
      </c>
      <c r="P42" s="55">
        <f t="shared" si="40"/>
        <v>1</v>
      </c>
      <c r="Q42" s="55">
        <f t="shared" si="40"/>
        <v>1</v>
      </c>
      <c r="R42" s="55">
        <f t="shared" si="40"/>
        <v>1</v>
      </c>
      <c r="S42" s="55">
        <f t="shared" si="40"/>
        <v>1</v>
      </c>
      <c r="T42" s="55">
        <f t="shared" si="40"/>
        <v>1</v>
      </c>
      <c r="U42" s="55">
        <f t="shared" si="40"/>
        <v>1</v>
      </c>
      <c r="V42" s="55">
        <f t="shared" ref="V42" si="41">SUM(V33:V41)</f>
        <v>1</v>
      </c>
      <c r="W42" s="55">
        <f t="shared" ref="W42" si="42">SUM(W33:W41)</f>
        <v>0.99999999999999989</v>
      </c>
      <c r="X42" s="25"/>
      <c r="Y42" s="24" t="s">
        <v>31</v>
      </c>
      <c r="Z42" s="55">
        <f>SUM(Z33:Z41)</f>
        <v>1</v>
      </c>
      <c r="AA42" s="55">
        <f t="shared" ref="AA42:AG42" si="43">SUM(AA33:AA41)</f>
        <v>1</v>
      </c>
      <c r="AB42" s="55">
        <f t="shared" si="43"/>
        <v>1.0000000000000002</v>
      </c>
      <c r="AC42" s="55">
        <f t="shared" si="43"/>
        <v>1</v>
      </c>
      <c r="AD42" s="55">
        <f t="shared" si="43"/>
        <v>1</v>
      </c>
      <c r="AE42" s="55">
        <f t="shared" si="43"/>
        <v>1</v>
      </c>
      <c r="AF42" s="55">
        <f t="shared" si="43"/>
        <v>0.99999999999999989</v>
      </c>
      <c r="AG42" s="55">
        <f t="shared" si="43"/>
        <v>1</v>
      </c>
      <c r="AH42" s="55">
        <f t="shared" ref="AH42:AI42" si="44">SUM(AH33:AH41)</f>
        <v>1</v>
      </c>
      <c r="AI42" s="55">
        <f t="shared" si="44"/>
        <v>1</v>
      </c>
    </row>
    <row r="43" spans="1:35" x14ac:dyDescent="0.2">
      <c r="A43" s="1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44"/>
      <c r="M43" s="13"/>
      <c r="N43" s="57"/>
      <c r="O43" s="78"/>
      <c r="P43" s="78"/>
      <c r="Q43" s="78"/>
      <c r="R43" s="78"/>
      <c r="S43" s="78"/>
      <c r="T43" s="78"/>
      <c r="U43" s="78"/>
      <c r="V43" s="78"/>
      <c r="W43" s="78"/>
      <c r="X43" s="22"/>
      <c r="Y43" s="13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x14ac:dyDescent="0.2">
      <c r="A44" s="24" t="s">
        <v>35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"/>
      <c r="M44" s="24" t="s">
        <v>35</v>
      </c>
      <c r="N44" s="60"/>
      <c r="O44" s="81"/>
      <c r="P44" s="81"/>
      <c r="Q44" s="81"/>
      <c r="R44" s="81"/>
      <c r="S44" s="81"/>
      <c r="T44" s="81"/>
      <c r="U44" s="81"/>
      <c r="V44" s="81"/>
      <c r="W44" s="81"/>
      <c r="X44" s="25"/>
      <c r="Y44" s="24" t="s">
        <v>35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x14ac:dyDescent="0.2">
      <c r="A45" s="10" t="s">
        <v>1</v>
      </c>
      <c r="B45" s="19">
        <f t="shared" ref="B45:I53" si="45">B9+B21+B33</f>
        <v>1217</v>
      </c>
      <c r="C45" s="19">
        <f t="shared" si="45"/>
        <v>1438</v>
      </c>
      <c r="D45" s="19">
        <f t="shared" si="45"/>
        <v>1567</v>
      </c>
      <c r="E45" s="19">
        <f t="shared" si="45"/>
        <v>1788</v>
      </c>
      <c r="F45" s="19">
        <f t="shared" si="45"/>
        <v>2094</v>
      </c>
      <c r="G45" s="19">
        <f t="shared" si="45"/>
        <v>2240</v>
      </c>
      <c r="H45" s="19">
        <f t="shared" si="45"/>
        <v>2412</v>
      </c>
      <c r="I45" s="19">
        <f t="shared" si="45"/>
        <v>2504</v>
      </c>
      <c r="J45" s="19">
        <f>J9+J21+J33</f>
        <v>2550</v>
      </c>
      <c r="K45" s="19">
        <f>K9+K21+K33</f>
        <v>2521</v>
      </c>
      <c r="L45" s="2"/>
      <c r="M45" s="10" t="s">
        <v>1</v>
      </c>
      <c r="N45" s="31">
        <f t="shared" ref="N45:N53" si="46">B45/B$54</f>
        <v>0.24595796281325788</v>
      </c>
      <c r="O45" s="76">
        <f t="shared" ref="O45:O53" si="47">C45/C$54</f>
        <v>0.26555863342566943</v>
      </c>
      <c r="P45" s="76">
        <f t="shared" ref="P45:P53" si="48">D45/D$54</f>
        <v>0.26818415197672429</v>
      </c>
      <c r="Q45" s="76">
        <f t="shared" ref="Q45:Q53" si="49">E45/E$54</f>
        <v>0.2853950518754988</v>
      </c>
      <c r="R45" s="76">
        <f t="shared" ref="R45:R53" si="50">F45/F$54</f>
        <v>0.32210429164743887</v>
      </c>
      <c r="S45" s="76">
        <f t="shared" ref="S45:S53" si="51">G45/G$54</f>
        <v>0.34967218232906649</v>
      </c>
      <c r="T45" s="76">
        <f t="shared" ref="T45:T53" si="52">H45/H$54</f>
        <v>0.36779505946935043</v>
      </c>
      <c r="U45" s="76">
        <f t="shared" ref="U45:U53" si="53">I45/I$54</f>
        <v>0.38416692236882477</v>
      </c>
      <c r="V45" s="76">
        <f t="shared" ref="V45:W53" si="54">J45/J$54</f>
        <v>0.39707256306446592</v>
      </c>
      <c r="W45" s="76">
        <f>K45/K$54</f>
        <v>0.40471985872531707</v>
      </c>
      <c r="X45" s="19"/>
      <c r="Y45" s="10" t="s">
        <v>1</v>
      </c>
      <c r="Z45" s="37">
        <f t="shared" ref="Z45:AI52" si="55">B45/(B$54-B$53)</f>
        <v>0.28594924812030076</v>
      </c>
      <c r="AA45" s="37">
        <f t="shared" si="55"/>
        <v>0.32453170841796436</v>
      </c>
      <c r="AB45" s="37">
        <f t="shared" si="55"/>
        <v>0.33961855223233639</v>
      </c>
      <c r="AC45" s="37">
        <f t="shared" si="55"/>
        <v>0.35667265110712149</v>
      </c>
      <c r="AD45" s="37">
        <f t="shared" si="55"/>
        <v>0.3702917771883289</v>
      </c>
      <c r="AE45" s="37">
        <f t="shared" si="55"/>
        <v>0.37978975924042047</v>
      </c>
      <c r="AF45" s="37">
        <f t="shared" si="55"/>
        <v>0.38865613922010955</v>
      </c>
      <c r="AG45" s="37">
        <f t="shared" si="55"/>
        <v>0.40270183338694115</v>
      </c>
      <c r="AH45" s="37">
        <f t="shared" si="55"/>
        <v>0.41322314049586778</v>
      </c>
      <c r="AI45" s="37">
        <f t="shared" si="55"/>
        <v>0.42107900450977115</v>
      </c>
    </row>
    <row r="46" spans="1:35" x14ac:dyDescent="0.2">
      <c r="A46" s="10" t="s">
        <v>2</v>
      </c>
      <c r="B46" s="19">
        <f t="shared" si="45"/>
        <v>23</v>
      </c>
      <c r="C46" s="19">
        <f t="shared" si="45"/>
        <v>23</v>
      </c>
      <c r="D46" s="19">
        <f t="shared" si="45"/>
        <v>21</v>
      </c>
      <c r="E46" s="19">
        <f t="shared" si="45"/>
        <v>29</v>
      </c>
      <c r="F46" s="19">
        <f t="shared" si="45"/>
        <v>26</v>
      </c>
      <c r="G46" s="19">
        <f t="shared" si="45"/>
        <v>23</v>
      </c>
      <c r="H46" s="19">
        <f t="shared" si="45"/>
        <v>22</v>
      </c>
      <c r="I46" s="19">
        <f t="shared" si="45"/>
        <v>19</v>
      </c>
      <c r="J46" s="19">
        <f t="shared" ref="J46:K46" si="56">J10+J22+J34</f>
        <v>18</v>
      </c>
      <c r="K46" s="19">
        <f t="shared" si="56"/>
        <v>16</v>
      </c>
      <c r="L46" s="2"/>
      <c r="M46" s="10" t="s">
        <v>2</v>
      </c>
      <c r="N46" s="31">
        <f t="shared" si="46"/>
        <v>4.6483427647534357E-3</v>
      </c>
      <c r="O46" s="76">
        <f t="shared" si="47"/>
        <v>4.2474607571560477E-3</v>
      </c>
      <c r="P46" s="76">
        <f t="shared" si="48"/>
        <v>3.5940441553996235E-3</v>
      </c>
      <c r="Q46" s="76">
        <f t="shared" si="49"/>
        <v>4.6288906624102153E-3</v>
      </c>
      <c r="R46" s="76">
        <f t="shared" si="50"/>
        <v>3.9993847100446081E-3</v>
      </c>
      <c r="S46" s="76">
        <f t="shared" si="51"/>
        <v>3.5903840149859507E-3</v>
      </c>
      <c r="T46" s="76">
        <f t="shared" si="52"/>
        <v>3.3546813052759989E-3</v>
      </c>
      <c r="U46" s="76">
        <f t="shared" si="53"/>
        <v>2.9150046026388461E-3</v>
      </c>
      <c r="V46" s="76">
        <f t="shared" si="54"/>
        <v>2.8028651510432889E-3</v>
      </c>
      <c r="W46" s="76">
        <f>K46/K$54</f>
        <v>2.5686305988120084E-3</v>
      </c>
      <c r="X46" s="19"/>
      <c r="Y46" s="10" t="s">
        <v>2</v>
      </c>
      <c r="Z46" s="37">
        <f t="shared" si="55"/>
        <v>5.4041353383458644E-3</v>
      </c>
      <c r="AA46" s="37">
        <f t="shared" si="55"/>
        <v>5.1907018731663281E-3</v>
      </c>
      <c r="AB46" s="37">
        <f t="shared" si="55"/>
        <v>4.5513654096228867E-3</v>
      </c>
      <c r="AC46" s="37">
        <f t="shared" si="55"/>
        <v>5.7849591063235586E-3</v>
      </c>
      <c r="AD46" s="37">
        <f t="shared" si="55"/>
        <v>4.5977011494252873E-3</v>
      </c>
      <c r="AE46" s="37">
        <f t="shared" si="55"/>
        <v>3.8996269922007458E-3</v>
      </c>
      <c r="AF46" s="37">
        <f t="shared" si="55"/>
        <v>3.544956493715759E-3</v>
      </c>
      <c r="AG46" s="37">
        <f t="shared" si="55"/>
        <v>3.0556449018977164E-3</v>
      </c>
      <c r="AH46" s="37">
        <f t="shared" si="55"/>
        <v>2.9168692270296549E-3</v>
      </c>
      <c r="AI46" s="37">
        <f t="shared" si="55"/>
        <v>2.6724569901453148E-3</v>
      </c>
    </row>
    <row r="47" spans="1:35" x14ac:dyDescent="0.2">
      <c r="A47" s="10" t="s">
        <v>3</v>
      </c>
      <c r="B47" s="19">
        <f t="shared" si="45"/>
        <v>178</v>
      </c>
      <c r="C47" s="19">
        <f t="shared" si="45"/>
        <v>235</v>
      </c>
      <c r="D47" s="19">
        <f t="shared" si="45"/>
        <v>278</v>
      </c>
      <c r="E47" s="19">
        <f t="shared" si="45"/>
        <v>287</v>
      </c>
      <c r="F47" s="19">
        <f t="shared" si="45"/>
        <v>294</v>
      </c>
      <c r="G47" s="19">
        <f t="shared" si="45"/>
        <v>259</v>
      </c>
      <c r="H47" s="19">
        <f t="shared" si="45"/>
        <v>274</v>
      </c>
      <c r="I47" s="19">
        <f t="shared" si="45"/>
        <v>289</v>
      </c>
      <c r="J47" s="19">
        <f t="shared" ref="J47:K47" si="57">J11+J23+J35</f>
        <v>289</v>
      </c>
      <c r="K47" s="19">
        <f t="shared" si="57"/>
        <v>279</v>
      </c>
      <c r="L47" s="2"/>
      <c r="M47" s="10" t="s">
        <v>3</v>
      </c>
      <c r="N47" s="31">
        <f t="shared" si="46"/>
        <v>3.5974130962004851E-2</v>
      </c>
      <c r="O47" s="76">
        <f t="shared" si="47"/>
        <v>4.339796860572484E-2</v>
      </c>
      <c r="P47" s="76">
        <f t="shared" si="48"/>
        <v>4.7578298819099779E-2</v>
      </c>
      <c r="Q47" s="76">
        <f t="shared" si="49"/>
        <v>4.5810055865921788E-2</v>
      </c>
      <c r="R47" s="76">
        <f t="shared" si="50"/>
        <v>4.5223811721273648E-2</v>
      </c>
      <c r="S47" s="76">
        <f t="shared" si="51"/>
        <v>4.0430846081798311E-2</v>
      </c>
      <c r="T47" s="76">
        <f t="shared" si="52"/>
        <v>4.17810308020738E-2</v>
      </c>
      <c r="U47" s="76">
        <f t="shared" si="53"/>
        <v>4.4338754219085612E-2</v>
      </c>
      <c r="V47" s="76">
        <f t="shared" si="54"/>
        <v>4.5001557147306137E-2</v>
      </c>
      <c r="W47" s="76">
        <f t="shared" si="54"/>
        <v>4.4790496066784397E-2</v>
      </c>
      <c r="X47" s="19"/>
      <c r="Y47" s="10" t="s">
        <v>3</v>
      </c>
      <c r="Z47" s="37">
        <f t="shared" si="55"/>
        <v>4.1823308270676693E-2</v>
      </c>
      <c r="AA47" s="37">
        <f t="shared" si="55"/>
        <v>5.3035432182351613E-2</v>
      </c>
      <c r="AB47" s="37">
        <f t="shared" si="55"/>
        <v>6.025140875596012E-2</v>
      </c>
      <c r="AC47" s="37">
        <f t="shared" si="55"/>
        <v>5.7251147017753842E-2</v>
      </c>
      <c r="AD47" s="37">
        <f t="shared" si="55"/>
        <v>5.19893899204244E-2</v>
      </c>
      <c r="AE47" s="37">
        <f t="shared" si="55"/>
        <v>4.3913190912173619E-2</v>
      </c>
      <c r="AF47" s="37">
        <f t="shared" si="55"/>
        <v>4.4150821785368999E-2</v>
      </c>
      <c r="AG47" s="37">
        <f t="shared" si="55"/>
        <v>4.6477967192023156E-2</v>
      </c>
      <c r="AH47" s="37">
        <f t="shared" si="55"/>
        <v>4.6831955922865015E-2</v>
      </c>
      <c r="AI47" s="37">
        <f t="shared" si="55"/>
        <v>4.6600968765658925E-2</v>
      </c>
    </row>
    <row r="48" spans="1:35" x14ac:dyDescent="0.2">
      <c r="A48" s="10" t="s">
        <v>4</v>
      </c>
      <c r="B48" s="19">
        <f t="shared" si="45"/>
        <v>100</v>
      </c>
      <c r="C48" s="19">
        <f t="shared" si="45"/>
        <v>110</v>
      </c>
      <c r="D48" s="19">
        <f t="shared" si="45"/>
        <v>136</v>
      </c>
      <c r="E48" s="19">
        <f t="shared" si="45"/>
        <v>133</v>
      </c>
      <c r="F48" s="19">
        <f t="shared" si="45"/>
        <v>180</v>
      </c>
      <c r="G48" s="19">
        <f t="shared" si="45"/>
        <v>135</v>
      </c>
      <c r="H48" s="19">
        <f t="shared" si="45"/>
        <v>288</v>
      </c>
      <c r="I48" s="19">
        <f t="shared" si="45"/>
        <v>288</v>
      </c>
      <c r="J48" s="19">
        <f t="shared" ref="J48:K48" si="58">J12+J24+J36</f>
        <v>305</v>
      </c>
      <c r="K48" s="19">
        <f t="shared" si="58"/>
        <v>285</v>
      </c>
      <c r="L48" s="2"/>
      <c r="M48" s="10" t="s">
        <v>4</v>
      </c>
      <c r="N48" s="31">
        <f t="shared" si="46"/>
        <v>2.021018593371059E-2</v>
      </c>
      <c r="O48" s="76">
        <f t="shared" si="47"/>
        <v>2.0313942751615882E-2</v>
      </c>
      <c r="P48" s="76">
        <f t="shared" si="48"/>
        <v>2.3275714530207086E-2</v>
      </c>
      <c r="Q48" s="76">
        <f t="shared" si="49"/>
        <v>2.1229050279329607E-2</v>
      </c>
      <c r="R48" s="76">
        <f t="shared" si="50"/>
        <v>2.7688047992616521E-2</v>
      </c>
      <c r="S48" s="76">
        <f t="shared" si="51"/>
        <v>2.1073993131439275E-2</v>
      </c>
      <c r="T48" s="76">
        <f t="shared" si="52"/>
        <v>4.3915827996340348E-2</v>
      </c>
      <c r="U48" s="76">
        <f t="shared" si="53"/>
        <v>4.4185332924209883E-2</v>
      </c>
      <c r="V48" s="76">
        <f t="shared" si="54"/>
        <v>4.749299283712239E-2</v>
      </c>
      <c r="W48" s="76">
        <f t="shared" si="54"/>
        <v>4.5753732541338896E-2</v>
      </c>
      <c r="X48" s="19"/>
      <c r="Y48" s="10" t="s">
        <v>4</v>
      </c>
      <c r="Z48" s="37">
        <f t="shared" si="55"/>
        <v>2.3496240601503758E-2</v>
      </c>
      <c r="AA48" s="37">
        <f t="shared" si="55"/>
        <v>2.482509591514331E-2</v>
      </c>
      <c r="AB48" s="37">
        <f t="shared" si="55"/>
        <v>2.9475509319462505E-2</v>
      </c>
      <c r="AC48" s="37">
        <f t="shared" si="55"/>
        <v>2.6531019349690804E-2</v>
      </c>
      <c r="AD48" s="37">
        <f t="shared" si="55"/>
        <v>3.1830238726790451E-2</v>
      </c>
      <c r="AE48" s="37">
        <f t="shared" si="55"/>
        <v>2.288911495422177E-2</v>
      </c>
      <c r="AF48" s="37">
        <f t="shared" si="55"/>
        <v>4.6406703190460842E-2</v>
      </c>
      <c r="AG48" s="37">
        <f t="shared" si="55"/>
        <v>4.6317143776133808E-2</v>
      </c>
      <c r="AH48" s="37">
        <f t="shared" si="55"/>
        <v>4.9424728569113598E-2</v>
      </c>
      <c r="AI48" s="37">
        <f t="shared" si="55"/>
        <v>4.7603140136963422E-2</v>
      </c>
    </row>
    <row r="49" spans="1:35" x14ac:dyDescent="0.2">
      <c r="A49" s="10" t="s">
        <v>13</v>
      </c>
      <c r="B49" s="19">
        <f t="shared" si="45"/>
        <v>0</v>
      </c>
      <c r="C49" s="19">
        <f t="shared" si="45"/>
        <v>0</v>
      </c>
      <c r="D49" s="19">
        <f t="shared" si="45"/>
        <v>0</v>
      </c>
      <c r="E49" s="19">
        <f t="shared" si="45"/>
        <v>0</v>
      </c>
      <c r="F49" s="19">
        <f t="shared" si="45"/>
        <v>8</v>
      </c>
      <c r="G49" s="19">
        <f t="shared" si="45"/>
        <v>13</v>
      </c>
      <c r="H49" s="19">
        <f t="shared" si="45"/>
        <v>14</v>
      </c>
      <c r="I49" s="19">
        <f t="shared" si="45"/>
        <v>9</v>
      </c>
      <c r="J49" s="19">
        <f t="shared" ref="J49:K49" si="59">J13+J25+J37</f>
        <v>12</v>
      </c>
      <c r="K49" s="19">
        <f t="shared" si="59"/>
        <v>9</v>
      </c>
      <c r="L49" s="2"/>
      <c r="M49" s="10" t="s">
        <v>13</v>
      </c>
      <c r="N49" s="31">
        <f t="shared" si="46"/>
        <v>0</v>
      </c>
      <c r="O49" s="76">
        <f t="shared" si="47"/>
        <v>0</v>
      </c>
      <c r="P49" s="76">
        <f t="shared" si="48"/>
        <v>0</v>
      </c>
      <c r="Q49" s="76">
        <f t="shared" si="49"/>
        <v>0</v>
      </c>
      <c r="R49" s="76">
        <f t="shared" si="50"/>
        <v>1.2305799107829565E-3</v>
      </c>
      <c r="S49" s="76">
        <f t="shared" si="51"/>
        <v>2.0293474867311896E-3</v>
      </c>
      <c r="T49" s="76">
        <f t="shared" si="52"/>
        <v>2.1347971942665446E-3</v>
      </c>
      <c r="U49" s="76">
        <f t="shared" si="53"/>
        <v>1.3807916538815588E-3</v>
      </c>
      <c r="V49" s="76">
        <f t="shared" si="54"/>
        <v>1.8685767673621925E-3</v>
      </c>
      <c r="W49" s="76">
        <f t="shared" si="54"/>
        <v>1.4448547118317548E-3</v>
      </c>
      <c r="X49" s="19"/>
      <c r="Y49" s="10" t="s">
        <v>13</v>
      </c>
      <c r="Z49" s="37">
        <f t="shared" si="55"/>
        <v>0</v>
      </c>
      <c r="AA49" s="37">
        <f t="shared" si="55"/>
        <v>0</v>
      </c>
      <c r="AB49" s="37">
        <f t="shared" si="55"/>
        <v>0</v>
      </c>
      <c r="AC49" s="37">
        <f t="shared" si="55"/>
        <v>0</v>
      </c>
      <c r="AD49" s="37">
        <f t="shared" si="55"/>
        <v>1.4146772767462423E-3</v>
      </c>
      <c r="AE49" s="37">
        <f t="shared" si="55"/>
        <v>2.204136995591726E-3</v>
      </c>
      <c r="AF49" s="37">
        <f t="shared" si="55"/>
        <v>2.2558814050918467E-3</v>
      </c>
      <c r="AG49" s="37">
        <f t="shared" si="55"/>
        <v>1.4474107430041815E-3</v>
      </c>
      <c r="AH49" s="37">
        <f t="shared" si="55"/>
        <v>1.9445794846864365E-3</v>
      </c>
      <c r="AI49" s="37">
        <f>K49/(K$54-K$53)</f>
        <v>1.5032570569567397E-3</v>
      </c>
    </row>
    <row r="50" spans="1:35" x14ac:dyDescent="0.2">
      <c r="A50" s="10" t="s">
        <v>5</v>
      </c>
      <c r="B50" s="19">
        <f t="shared" si="45"/>
        <v>2362</v>
      </c>
      <c r="C50" s="19">
        <f t="shared" si="45"/>
        <v>2412</v>
      </c>
      <c r="D50" s="19">
        <f t="shared" si="45"/>
        <v>2382</v>
      </c>
      <c r="E50" s="19">
        <f t="shared" si="45"/>
        <v>2549</v>
      </c>
      <c r="F50" s="19">
        <f t="shared" si="45"/>
        <v>2808</v>
      </c>
      <c r="G50" s="19">
        <f t="shared" si="45"/>
        <v>2945</v>
      </c>
      <c r="H50" s="19">
        <f t="shared" si="45"/>
        <v>2888</v>
      </c>
      <c r="I50" s="19">
        <f t="shared" si="45"/>
        <v>2759</v>
      </c>
      <c r="J50" s="19">
        <f t="shared" ref="J50:K50" si="60">J14+J26+J38</f>
        <v>2606</v>
      </c>
      <c r="K50" s="19">
        <f t="shared" si="60"/>
        <v>2446</v>
      </c>
      <c r="L50" s="2"/>
      <c r="M50" s="10" t="s">
        <v>5</v>
      </c>
      <c r="N50" s="31">
        <f t="shared" si="46"/>
        <v>0.47736459175424412</v>
      </c>
      <c r="O50" s="76">
        <f t="shared" si="47"/>
        <v>0.44542936288088641</v>
      </c>
      <c r="P50" s="76">
        <f t="shared" si="48"/>
        <v>0.40766729419818587</v>
      </c>
      <c r="Q50" s="76">
        <f t="shared" si="49"/>
        <v>0.40686352753391858</v>
      </c>
      <c r="R50" s="76">
        <f t="shared" si="50"/>
        <v>0.4319335486848177</v>
      </c>
      <c r="S50" s="76">
        <f t="shared" si="51"/>
        <v>0.45972525757102717</v>
      </c>
      <c r="T50" s="76">
        <f t="shared" si="52"/>
        <v>0.44037816407441294</v>
      </c>
      <c r="U50" s="76">
        <f t="shared" si="53"/>
        <v>0.42328935256213562</v>
      </c>
      <c r="V50" s="76">
        <f t="shared" si="54"/>
        <v>0.40579258797882278</v>
      </c>
      <c r="W50" s="76">
        <f>K50/K$54</f>
        <v>0.39267940279338576</v>
      </c>
      <c r="X50" s="19"/>
      <c r="Y50" s="10" t="s">
        <v>5</v>
      </c>
      <c r="Z50" s="37">
        <f t="shared" si="55"/>
        <v>0.55498120300751874</v>
      </c>
      <c r="AA50" s="37">
        <f t="shared" si="55"/>
        <v>0.54434664861205151</v>
      </c>
      <c r="AB50" s="37">
        <f t="shared" si="55"/>
        <v>0.51625487646293888</v>
      </c>
      <c r="AC50" s="37">
        <f t="shared" si="55"/>
        <v>0.50847795731099144</v>
      </c>
      <c r="AD50" s="37">
        <f t="shared" si="55"/>
        <v>0.49655172413793103</v>
      </c>
      <c r="AE50" s="37">
        <f t="shared" si="55"/>
        <v>0.4993218040013564</v>
      </c>
      <c r="AF50" s="37">
        <f t="shared" si="55"/>
        <v>0.46535610699323238</v>
      </c>
      <c r="AG50" s="37">
        <f t="shared" si="55"/>
        <v>0.44371180443872626</v>
      </c>
      <c r="AH50" s="37">
        <f t="shared" si="55"/>
        <v>0.42229784475773779</v>
      </c>
      <c r="AI50" s="37">
        <f t="shared" si="55"/>
        <v>0.40855186236846502</v>
      </c>
    </row>
    <row r="51" spans="1:35" x14ac:dyDescent="0.2">
      <c r="A51" s="10" t="s">
        <v>20</v>
      </c>
      <c r="B51" s="19">
        <f t="shared" si="45"/>
        <v>0</v>
      </c>
      <c r="C51" s="19">
        <f t="shared" si="45"/>
        <v>0</v>
      </c>
      <c r="D51" s="19">
        <f t="shared" si="45"/>
        <v>0</v>
      </c>
      <c r="E51" s="19">
        <f t="shared" si="45"/>
        <v>0</v>
      </c>
      <c r="F51" s="19">
        <f t="shared" si="45"/>
        <v>71</v>
      </c>
      <c r="G51" s="19">
        <f t="shared" si="45"/>
        <v>124</v>
      </c>
      <c r="H51" s="19">
        <f t="shared" si="45"/>
        <v>144</v>
      </c>
      <c r="I51" s="19">
        <f t="shared" si="45"/>
        <v>183</v>
      </c>
      <c r="J51" s="19">
        <f t="shared" ref="J51:K51" si="61">J15+J27+J39</f>
        <v>202</v>
      </c>
      <c r="K51" s="19">
        <f t="shared" si="61"/>
        <v>204</v>
      </c>
      <c r="L51" s="2"/>
      <c r="M51" s="10" t="s">
        <v>20</v>
      </c>
      <c r="N51" s="31">
        <f t="shared" si="46"/>
        <v>0</v>
      </c>
      <c r="O51" s="76">
        <f t="shared" si="47"/>
        <v>0</v>
      </c>
      <c r="P51" s="76">
        <f t="shared" si="48"/>
        <v>0</v>
      </c>
      <c r="Q51" s="76">
        <f t="shared" si="49"/>
        <v>0</v>
      </c>
      <c r="R51" s="76">
        <f t="shared" si="50"/>
        <v>1.0921396708198739E-2</v>
      </c>
      <c r="S51" s="76">
        <f t="shared" si="51"/>
        <v>1.9356852950359039E-2</v>
      </c>
      <c r="T51" s="76">
        <f t="shared" si="52"/>
        <v>2.1957913998170174E-2</v>
      </c>
      <c r="U51" s="76">
        <f t="shared" si="53"/>
        <v>2.8076096962258362E-2</v>
      </c>
      <c r="V51" s="76">
        <f t="shared" si="54"/>
        <v>3.1454375583930237E-2</v>
      </c>
      <c r="W51" s="76">
        <f t="shared" si="54"/>
        <v>3.2750040134853109E-2</v>
      </c>
      <c r="X51" s="19"/>
      <c r="Y51" s="10" t="s">
        <v>20</v>
      </c>
      <c r="Z51" s="37">
        <f t="shared" si="55"/>
        <v>0</v>
      </c>
      <c r="AA51" s="37">
        <f t="shared" si="55"/>
        <v>0</v>
      </c>
      <c r="AB51" s="37">
        <f t="shared" si="55"/>
        <v>0</v>
      </c>
      <c r="AC51" s="37">
        <f t="shared" si="55"/>
        <v>0</v>
      </c>
      <c r="AD51" s="37">
        <f t="shared" si="55"/>
        <v>1.25552608311229E-2</v>
      </c>
      <c r="AE51" s="37">
        <f t="shared" si="55"/>
        <v>2.1024075957951849E-2</v>
      </c>
      <c r="AF51" s="37">
        <f t="shared" si="55"/>
        <v>2.3203351595230421E-2</v>
      </c>
      <c r="AG51" s="37">
        <f t="shared" si="55"/>
        <v>2.9430685107751688E-2</v>
      </c>
      <c r="AH51" s="37">
        <f t="shared" si="55"/>
        <v>3.273375465888835E-2</v>
      </c>
      <c r="AI51" s="37">
        <f t="shared" si="55"/>
        <v>3.4073826624352765E-2</v>
      </c>
    </row>
    <row r="52" spans="1:35" x14ac:dyDescent="0.2">
      <c r="A52" s="10" t="s">
        <v>6</v>
      </c>
      <c r="B52" s="19">
        <f t="shared" si="45"/>
        <v>376</v>
      </c>
      <c r="C52" s="19">
        <f t="shared" si="45"/>
        <v>213</v>
      </c>
      <c r="D52" s="19">
        <f t="shared" si="45"/>
        <v>230</v>
      </c>
      <c r="E52" s="19">
        <f t="shared" si="45"/>
        <v>227</v>
      </c>
      <c r="F52" s="19">
        <f t="shared" si="45"/>
        <v>174</v>
      </c>
      <c r="G52" s="19">
        <f t="shared" si="45"/>
        <v>159</v>
      </c>
      <c r="H52" s="19">
        <f t="shared" si="45"/>
        <v>164</v>
      </c>
      <c r="I52" s="19">
        <f t="shared" si="45"/>
        <v>167</v>
      </c>
      <c r="J52" s="19">
        <f t="shared" ref="J52:K52" si="62">J16+J28+J40</f>
        <v>189</v>
      </c>
      <c r="K52" s="19">
        <f t="shared" si="62"/>
        <v>227</v>
      </c>
      <c r="L52" s="2"/>
      <c r="M52" s="10" t="s">
        <v>6</v>
      </c>
      <c r="N52" s="31">
        <f t="shared" si="46"/>
        <v>7.5990299110751822E-2</v>
      </c>
      <c r="O52" s="76">
        <f t="shared" si="47"/>
        <v>3.933518005540166E-2</v>
      </c>
      <c r="P52" s="76">
        <f t="shared" si="48"/>
        <v>3.9363340749614922E-2</v>
      </c>
      <c r="Q52" s="76">
        <f t="shared" si="49"/>
        <v>3.6233040702314444E-2</v>
      </c>
      <c r="R52" s="76">
        <f t="shared" si="50"/>
        <v>2.6765113059529302E-2</v>
      </c>
      <c r="S52" s="76">
        <f t="shared" si="51"/>
        <v>2.4820480799250703E-2</v>
      </c>
      <c r="T52" s="76">
        <f t="shared" si="52"/>
        <v>2.5007624275693811E-2</v>
      </c>
      <c r="U52" s="76">
        <f t="shared" si="53"/>
        <v>2.5621356244246701E-2</v>
      </c>
      <c r="V52" s="76">
        <f t="shared" si="54"/>
        <v>2.943008408595453E-2</v>
      </c>
      <c r="W52" s="76">
        <f t="shared" si="54"/>
        <v>3.6442446620645372E-2</v>
      </c>
      <c r="X52" s="19"/>
      <c r="Y52" s="10" t="s">
        <v>6</v>
      </c>
      <c r="Z52" s="37">
        <f t="shared" si="55"/>
        <v>8.834586466165413E-2</v>
      </c>
      <c r="AA52" s="37">
        <f t="shared" si="55"/>
        <v>4.8070412999322951E-2</v>
      </c>
      <c r="AB52" s="37">
        <f t="shared" si="55"/>
        <v>4.9848287819679239E-2</v>
      </c>
      <c r="AC52" s="37">
        <f t="shared" si="55"/>
        <v>4.528226610811889E-2</v>
      </c>
      <c r="AD52" s="37">
        <f t="shared" si="55"/>
        <v>3.0769230769230771E-2</v>
      </c>
      <c r="AE52" s="37">
        <f t="shared" si="55"/>
        <v>2.6958290946083419E-2</v>
      </c>
      <c r="AF52" s="37">
        <f t="shared" si="55"/>
        <v>2.6426039316790204E-2</v>
      </c>
      <c r="AG52" s="37">
        <f t="shared" si="55"/>
        <v>2.6857510453522034E-2</v>
      </c>
      <c r="AH52" s="37">
        <f t="shared" si="55"/>
        <v>3.0627126883811376E-2</v>
      </c>
      <c r="AI52" s="37">
        <f t="shared" si="55"/>
        <v>3.7915483547686653E-2</v>
      </c>
    </row>
    <row r="53" spans="1:35" ht="14.25" thickBot="1" x14ac:dyDescent="0.25">
      <c r="A53" s="13" t="s">
        <v>7</v>
      </c>
      <c r="B53" s="23">
        <f t="shared" si="45"/>
        <v>692</v>
      </c>
      <c r="C53" s="23">
        <f t="shared" si="45"/>
        <v>984</v>
      </c>
      <c r="D53" s="23">
        <f t="shared" si="45"/>
        <v>1229</v>
      </c>
      <c r="E53" s="23">
        <f t="shared" si="45"/>
        <v>1252</v>
      </c>
      <c r="F53" s="23">
        <f t="shared" si="45"/>
        <v>846</v>
      </c>
      <c r="G53" s="23">
        <f t="shared" si="45"/>
        <v>508</v>
      </c>
      <c r="H53" s="23">
        <f t="shared" si="45"/>
        <v>352</v>
      </c>
      <c r="I53" s="23">
        <f t="shared" si="45"/>
        <v>300</v>
      </c>
      <c r="J53" s="23">
        <f t="shared" ref="J53:K53" si="63">J17+J29+J41</f>
        <v>251</v>
      </c>
      <c r="K53" s="23">
        <f t="shared" si="63"/>
        <v>242</v>
      </c>
      <c r="L53" s="48"/>
      <c r="M53" s="13" t="s">
        <v>7</v>
      </c>
      <c r="N53" s="31">
        <f t="shared" si="46"/>
        <v>0.13985448666127728</v>
      </c>
      <c r="O53" s="76">
        <f t="shared" si="47"/>
        <v>0.18171745152354571</v>
      </c>
      <c r="P53" s="76">
        <f t="shared" si="48"/>
        <v>0.21033715557076843</v>
      </c>
      <c r="Q53" s="76">
        <f t="shared" si="49"/>
        <v>0.19984038308060653</v>
      </c>
      <c r="R53" s="76">
        <f t="shared" si="50"/>
        <v>0.13013382556529765</v>
      </c>
      <c r="S53" s="76">
        <f t="shared" si="51"/>
        <v>7.930065563534186E-2</v>
      </c>
      <c r="T53" s="76">
        <f t="shared" si="52"/>
        <v>5.3674900884415983E-2</v>
      </c>
      <c r="U53" s="76">
        <f t="shared" si="53"/>
        <v>4.6026388462718629E-2</v>
      </c>
      <c r="V53" s="76">
        <f t="shared" si="54"/>
        <v>3.9084397383992525E-2</v>
      </c>
      <c r="W53" s="76">
        <f t="shared" si="54"/>
        <v>3.8850537807031627E-2</v>
      </c>
      <c r="X53" s="23"/>
      <c r="Y53" s="13" t="s">
        <v>7</v>
      </c>
      <c r="Z53" s="37" t="s">
        <v>34</v>
      </c>
      <c r="AA53" s="37" t="s">
        <v>34</v>
      </c>
      <c r="AB53" s="37" t="s">
        <v>34</v>
      </c>
      <c r="AC53" s="37" t="s">
        <v>34</v>
      </c>
      <c r="AD53" s="37" t="s">
        <v>34</v>
      </c>
      <c r="AE53" s="37" t="s">
        <v>34</v>
      </c>
      <c r="AF53" s="37" t="s">
        <v>34</v>
      </c>
      <c r="AG53" s="37" t="s">
        <v>34</v>
      </c>
      <c r="AH53" s="37" t="s">
        <v>34</v>
      </c>
      <c r="AI53" s="37" t="s">
        <v>34</v>
      </c>
    </row>
    <row r="54" spans="1:35" ht="14.25" thickTop="1" x14ac:dyDescent="0.2">
      <c r="A54" s="17" t="s">
        <v>22</v>
      </c>
      <c r="B54" s="41">
        <f>SUM(B45:B53)</f>
        <v>4948</v>
      </c>
      <c r="C54" s="41">
        <f t="shared" ref="C54:I54" si="64">SUM(C45:C53)</f>
        <v>5415</v>
      </c>
      <c r="D54" s="41">
        <f t="shared" si="64"/>
        <v>5843</v>
      </c>
      <c r="E54" s="41">
        <f t="shared" si="64"/>
        <v>6265</v>
      </c>
      <c r="F54" s="41">
        <f t="shared" si="64"/>
        <v>6501</v>
      </c>
      <c r="G54" s="41">
        <f t="shared" si="64"/>
        <v>6406</v>
      </c>
      <c r="H54" s="41">
        <f t="shared" si="64"/>
        <v>6558</v>
      </c>
      <c r="I54" s="41">
        <f t="shared" si="64"/>
        <v>6518</v>
      </c>
      <c r="J54" s="41">
        <f>SUM(J45:J53)</f>
        <v>6422</v>
      </c>
      <c r="K54" s="41">
        <f>SUM(K45:K53)</f>
        <v>6229</v>
      </c>
      <c r="L54" s="48"/>
      <c r="M54" s="45" t="s">
        <v>22</v>
      </c>
      <c r="N54" s="47">
        <f>SUM(N45:N53)</f>
        <v>1</v>
      </c>
      <c r="O54" s="83">
        <f t="shared" ref="O54:U54" si="65">SUM(O45:O53)</f>
        <v>1</v>
      </c>
      <c r="P54" s="83">
        <f t="shared" si="65"/>
        <v>1</v>
      </c>
      <c r="Q54" s="83">
        <f t="shared" si="65"/>
        <v>1</v>
      </c>
      <c r="R54" s="83">
        <f t="shared" si="65"/>
        <v>1</v>
      </c>
      <c r="S54" s="83">
        <f t="shared" si="65"/>
        <v>1</v>
      </c>
      <c r="T54" s="83">
        <f t="shared" si="65"/>
        <v>1</v>
      </c>
      <c r="U54" s="83">
        <f t="shared" si="65"/>
        <v>1</v>
      </c>
      <c r="V54" s="83">
        <f t="shared" ref="V54" si="66">SUM(V45:V53)</f>
        <v>1</v>
      </c>
      <c r="W54" s="83">
        <f t="shared" ref="W54" si="67">SUM(W45:W53)</f>
        <v>0.99999999999999989</v>
      </c>
      <c r="X54" s="22"/>
      <c r="Y54" s="45" t="s">
        <v>22</v>
      </c>
      <c r="Z54" s="46">
        <f>SUM(Z45:Z53)</f>
        <v>1</v>
      </c>
      <c r="AA54" s="46">
        <f t="shared" ref="AA54:AG54" si="68">SUM(AA45:AA53)</f>
        <v>1.0000000000000002</v>
      </c>
      <c r="AB54" s="46">
        <f t="shared" si="68"/>
        <v>1</v>
      </c>
      <c r="AC54" s="46">
        <f t="shared" si="68"/>
        <v>1</v>
      </c>
      <c r="AD54" s="46">
        <f t="shared" si="68"/>
        <v>1</v>
      </c>
      <c r="AE54" s="46">
        <f t="shared" si="68"/>
        <v>0.99999999999999989</v>
      </c>
      <c r="AF54" s="46">
        <f t="shared" si="68"/>
        <v>1</v>
      </c>
      <c r="AG54" s="46">
        <f t="shared" si="68"/>
        <v>1</v>
      </c>
      <c r="AH54" s="46">
        <f t="shared" ref="AH54:AI54" si="69">SUM(AH45:AH53)</f>
        <v>1</v>
      </c>
      <c r="AI54" s="46">
        <f t="shared" si="69"/>
        <v>1</v>
      </c>
    </row>
    <row r="55" spans="1:35" x14ac:dyDescent="0.2">
      <c r="A55" s="1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"/>
      <c r="M55" s="1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5"/>
      <c r="Y55" s="13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x14ac:dyDescent="0.2">
      <c r="A56" s="71" t="s">
        <v>45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"/>
      <c r="M56" s="17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18"/>
      <c r="Y56" s="17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x14ac:dyDescent="0.2">
      <c r="L57" s="2"/>
    </row>
    <row r="58" spans="1:35" x14ac:dyDescent="0.2">
      <c r="L58" s="2"/>
    </row>
    <row r="59" spans="1:35" x14ac:dyDescent="0.2">
      <c r="A59" s="16" t="s">
        <v>26</v>
      </c>
      <c r="L59" s="2"/>
      <c r="M59" s="16" t="s">
        <v>26</v>
      </c>
      <c r="Y59" s="16" t="s">
        <v>26</v>
      </c>
    </row>
    <row r="60" spans="1:35" x14ac:dyDescent="0.2">
      <c r="A60" s="16" t="s">
        <v>48</v>
      </c>
      <c r="L60" s="2"/>
      <c r="M60" s="16" t="s">
        <v>48</v>
      </c>
      <c r="Y60" s="16" t="s">
        <v>48</v>
      </c>
    </row>
    <row r="61" spans="1:35" x14ac:dyDescent="0.2">
      <c r="A61" s="16" t="s">
        <v>49</v>
      </c>
      <c r="L61" s="2"/>
      <c r="M61" s="16" t="s">
        <v>49</v>
      </c>
      <c r="Y61" s="16" t="s">
        <v>49</v>
      </c>
    </row>
    <row r="62" spans="1:35" x14ac:dyDescent="0.2">
      <c r="A62" s="38">
        <v>42114</v>
      </c>
      <c r="M62" s="38">
        <v>42114</v>
      </c>
      <c r="Y62" s="38">
        <v>42114</v>
      </c>
    </row>
    <row r="64" spans="1:3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43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</sheetData>
  <pageMargins left="0.75" right="0.75" top="1" bottom="1" header="0.5" footer="0.5"/>
  <pageSetup scale="65" fitToWidth="3" orientation="portrait" r:id="rId1"/>
  <headerFooter alignWithMargins="0"/>
  <colBreaks count="2" manualBreakCount="2">
    <brk id="11" max="61" man="1"/>
    <brk id="2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zoomScale="60" zoomScaleNormal="60" zoomScaleSheetLayoutView="55" workbookViewId="0">
      <selection activeCell="Y17" sqref="Y17"/>
    </sheetView>
  </sheetViews>
  <sheetFormatPr defaultRowHeight="13.5" x14ac:dyDescent="0.2"/>
  <cols>
    <col min="1" max="1" width="26" style="5" customWidth="1"/>
    <col min="2" max="2" width="11.7109375" style="5" hidden="1" customWidth="1"/>
    <col min="3" max="5" width="11.7109375" style="5" bestFit="1" customWidth="1"/>
    <col min="6" max="7" width="10.7109375" style="5" customWidth="1"/>
    <col min="8" max="8" width="12.140625" style="5" bestFit="1" customWidth="1"/>
    <col min="9" max="10" width="11.7109375" style="5" bestFit="1" customWidth="1"/>
    <col min="11" max="11" width="15.5703125" style="5" customWidth="1"/>
    <col min="12" max="12" width="8.7109375" style="5" customWidth="1"/>
    <col min="13" max="13" width="30.7109375" style="5" customWidth="1"/>
    <col min="14" max="14" width="11.7109375" style="5" hidden="1" customWidth="1"/>
    <col min="15" max="17" width="11.7109375" style="5" bestFit="1" customWidth="1"/>
    <col min="18" max="18" width="11.28515625" style="5" bestFit="1" customWidth="1"/>
    <col min="19" max="19" width="10.7109375" style="5" customWidth="1"/>
    <col min="20" max="20" width="12.140625" style="5" bestFit="1" customWidth="1"/>
    <col min="21" max="23" width="13" style="5" bestFit="1" customWidth="1"/>
    <col min="24" max="24" width="8.7109375" style="5" customWidth="1"/>
    <col min="25" max="25" width="31.42578125" style="5" customWidth="1"/>
    <col min="26" max="26" width="11.7109375" style="5" hidden="1" customWidth="1"/>
    <col min="27" max="27" width="12.85546875" style="5" bestFit="1" customWidth="1"/>
    <col min="28" max="29" width="13.140625" style="5" bestFit="1" customWidth="1"/>
    <col min="30" max="30" width="12.7109375" style="5" bestFit="1" customWidth="1"/>
    <col min="31" max="31" width="12.140625" style="5" bestFit="1" customWidth="1"/>
    <col min="32" max="34" width="12.7109375" style="5" bestFit="1" customWidth="1"/>
    <col min="35" max="35" width="13.42578125" style="5" bestFit="1" customWidth="1"/>
    <col min="36" max="16384" width="9.140625" style="1"/>
  </cols>
  <sheetData>
    <row r="1" spans="1:35" x14ac:dyDescent="0.2">
      <c r="A1" s="4" t="s">
        <v>8</v>
      </c>
      <c r="M1" s="4" t="s">
        <v>8</v>
      </c>
      <c r="Y1" s="4" t="s">
        <v>8</v>
      </c>
    </row>
    <row r="2" spans="1:35" x14ac:dyDescent="0.2">
      <c r="A2" s="4" t="s">
        <v>23</v>
      </c>
      <c r="M2" s="4" t="s">
        <v>23</v>
      </c>
      <c r="Y2" s="4" t="s">
        <v>23</v>
      </c>
    </row>
    <row r="3" spans="1:35" x14ac:dyDescent="0.2">
      <c r="A3" s="4" t="s">
        <v>47</v>
      </c>
      <c r="M3" s="4" t="s">
        <v>47</v>
      </c>
      <c r="Y3" s="4" t="s">
        <v>47</v>
      </c>
    </row>
    <row r="4" spans="1:35" ht="13.5" customHeight="1" x14ac:dyDescent="0.2">
      <c r="B4" s="69"/>
      <c r="C4" s="69"/>
      <c r="D4" s="69"/>
      <c r="E4" s="69"/>
      <c r="F4" s="69"/>
      <c r="N4" s="69"/>
      <c r="O4" s="69"/>
      <c r="P4" s="69"/>
      <c r="Q4" s="69"/>
      <c r="R4" s="69"/>
      <c r="Z4" s="69"/>
      <c r="AA4" s="69"/>
      <c r="AB4" s="69"/>
      <c r="AC4" s="69"/>
      <c r="AD4" s="69"/>
    </row>
    <row r="5" spans="1:35" x14ac:dyDescent="0.2">
      <c r="A5" s="70" t="s">
        <v>41</v>
      </c>
      <c r="B5" s="69"/>
      <c r="C5" s="69"/>
      <c r="D5" s="69"/>
      <c r="E5" s="69"/>
      <c r="F5" s="69"/>
      <c r="M5" s="70" t="s">
        <v>42</v>
      </c>
      <c r="N5" s="69"/>
      <c r="O5" s="69"/>
      <c r="P5" s="69"/>
      <c r="Q5" s="69"/>
      <c r="R5" s="69"/>
      <c r="Y5" s="70" t="s">
        <v>52</v>
      </c>
      <c r="Z5" s="69"/>
      <c r="AA5" s="69"/>
      <c r="AB5" s="69"/>
      <c r="AC5" s="69"/>
      <c r="AD5" s="69"/>
    </row>
    <row r="6" spans="1:35" x14ac:dyDescent="0.2">
      <c r="A6" s="69"/>
      <c r="B6" s="69"/>
      <c r="C6" s="69"/>
      <c r="D6" s="69"/>
      <c r="E6" s="69"/>
      <c r="F6" s="69"/>
      <c r="M6" s="69"/>
      <c r="N6" s="69"/>
      <c r="O6" s="69"/>
      <c r="P6" s="69"/>
      <c r="Q6" s="69"/>
      <c r="R6" s="69"/>
      <c r="Y6" s="69"/>
      <c r="Z6" s="69"/>
      <c r="AA6" s="69"/>
      <c r="AB6" s="69"/>
      <c r="AC6" s="69"/>
      <c r="AD6" s="69"/>
    </row>
    <row r="7" spans="1:35" x14ac:dyDescent="0.2">
      <c r="B7" s="6" t="s">
        <v>9</v>
      </c>
      <c r="C7" s="6" t="s">
        <v>10</v>
      </c>
      <c r="D7" s="6" t="s">
        <v>11</v>
      </c>
      <c r="E7" s="6" t="s">
        <v>12</v>
      </c>
      <c r="F7" s="6" t="s">
        <v>14</v>
      </c>
      <c r="G7" s="6" t="s">
        <v>15</v>
      </c>
      <c r="H7" s="6" t="s">
        <v>43</v>
      </c>
      <c r="I7" s="6" t="s">
        <v>33</v>
      </c>
      <c r="J7" s="6" t="s">
        <v>46</v>
      </c>
      <c r="K7" s="6" t="s">
        <v>51</v>
      </c>
      <c r="L7" s="6"/>
      <c r="N7" s="6" t="s">
        <v>9</v>
      </c>
      <c r="O7" s="6" t="s">
        <v>10</v>
      </c>
      <c r="P7" s="6" t="s">
        <v>11</v>
      </c>
      <c r="Q7" s="6" t="s">
        <v>12</v>
      </c>
      <c r="R7" s="6" t="s">
        <v>14</v>
      </c>
      <c r="S7" s="6" t="s">
        <v>15</v>
      </c>
      <c r="T7" s="6" t="s">
        <v>43</v>
      </c>
      <c r="U7" s="6" t="s">
        <v>33</v>
      </c>
      <c r="V7" s="6" t="s">
        <v>46</v>
      </c>
      <c r="W7" s="6" t="s">
        <v>51</v>
      </c>
      <c r="X7" s="6"/>
      <c r="Z7" s="6" t="s">
        <v>9</v>
      </c>
      <c r="AA7" s="73" t="s">
        <v>10</v>
      </c>
      <c r="AB7" s="73" t="s">
        <v>11</v>
      </c>
      <c r="AC7" s="73" t="s">
        <v>12</v>
      </c>
      <c r="AD7" s="73" t="s">
        <v>14</v>
      </c>
      <c r="AE7" s="73" t="s">
        <v>15</v>
      </c>
      <c r="AF7" s="73" t="s">
        <v>43</v>
      </c>
      <c r="AG7" s="73" t="s">
        <v>33</v>
      </c>
      <c r="AH7" s="73" t="s">
        <v>46</v>
      </c>
      <c r="AI7" s="73" t="s">
        <v>51</v>
      </c>
    </row>
    <row r="8" spans="1:35" x14ac:dyDescent="0.2">
      <c r="A8" s="4" t="s">
        <v>28</v>
      </c>
      <c r="M8" s="4" t="s">
        <v>28</v>
      </c>
      <c r="Y8" s="4" t="s">
        <v>28</v>
      </c>
    </row>
    <row r="9" spans="1:35" x14ac:dyDescent="0.2">
      <c r="A9" s="8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8" t="s">
        <v>16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" t="s">
        <v>16</v>
      </c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x14ac:dyDescent="0.2">
      <c r="A10" s="10" t="s">
        <v>1</v>
      </c>
      <c r="B10" s="19">
        <v>644</v>
      </c>
      <c r="C10" s="19">
        <v>841</v>
      </c>
      <c r="D10" s="19">
        <v>918</v>
      </c>
      <c r="E10" s="19">
        <v>1143</v>
      </c>
      <c r="F10" s="19">
        <v>1350</v>
      </c>
      <c r="G10" s="19">
        <v>1450</v>
      </c>
      <c r="H10" s="19">
        <v>1559</v>
      </c>
      <c r="I10" s="19">
        <v>1625</v>
      </c>
      <c r="J10" s="19">
        <v>1642</v>
      </c>
      <c r="K10" s="19">
        <v>1569</v>
      </c>
      <c r="L10" s="19"/>
      <c r="M10" s="10" t="s">
        <v>1</v>
      </c>
      <c r="N10" s="31">
        <f>B10/B$31</f>
        <v>0.30434782608695654</v>
      </c>
      <c r="O10" s="76">
        <f>C10/C$31</f>
        <v>0.34867330016583747</v>
      </c>
      <c r="P10" s="76">
        <f>D10/D$31</f>
        <v>0.34253731343283583</v>
      </c>
      <c r="Q10" s="76">
        <f>E10/E$31</f>
        <v>0.38049267643142476</v>
      </c>
      <c r="R10" s="76">
        <f>F10/F$31</f>
        <v>0.41847489150650963</v>
      </c>
      <c r="S10" s="76">
        <f>G10/G$31</f>
        <v>0.44519496469143383</v>
      </c>
      <c r="T10" s="76">
        <f>H10/H$31</f>
        <v>0.45504962054874487</v>
      </c>
      <c r="U10" s="76">
        <f>I10/I$31</f>
        <v>0.46086216676120251</v>
      </c>
      <c r="V10" s="76">
        <f>J10/J$31</f>
        <v>0.47116212338593977</v>
      </c>
      <c r="W10" s="76">
        <f>K10/K$31</f>
        <v>0.46919856459330145</v>
      </c>
      <c r="X10" s="31"/>
      <c r="Y10" s="10" t="s">
        <v>1</v>
      </c>
      <c r="Z10" s="31">
        <f>B10/(B$31-B$26)</f>
        <v>0.3471698113207547</v>
      </c>
      <c r="AA10" s="31">
        <f>C10/(C$31-C$26)</f>
        <v>0.42176529588766298</v>
      </c>
      <c r="AB10" s="31">
        <f>D10/(D$31-D$26)</f>
        <v>0.43037974683544306</v>
      </c>
      <c r="AC10" s="31">
        <f>E10/(E$31-E$26)</f>
        <v>0.47114591920857379</v>
      </c>
      <c r="AD10" s="31">
        <f>F10/(F$31-F$26)</f>
        <v>0.47501759324419424</v>
      </c>
      <c r="AE10" s="31">
        <f>G10/(G$31-G$26)</f>
        <v>0.48029148724743292</v>
      </c>
      <c r="AF10" s="31">
        <f>H10/(H$31-H$26)</f>
        <v>0.47588522588522586</v>
      </c>
      <c r="AG10" s="31">
        <f>I10/(I$31-I$26)</f>
        <v>0.47906839622641512</v>
      </c>
      <c r="AH10" s="31">
        <f>J10/(J$31-J$26)</f>
        <v>0.48536801655335499</v>
      </c>
      <c r="AI10" s="31">
        <f>K10/(K$31-K$26)</f>
        <v>0.48114075436982523</v>
      </c>
    </row>
    <row r="11" spans="1:35" x14ac:dyDescent="0.2">
      <c r="A11" s="10" t="s">
        <v>2</v>
      </c>
      <c r="B11" s="19">
        <v>11</v>
      </c>
      <c r="C11" s="19">
        <v>12</v>
      </c>
      <c r="D11" s="19">
        <v>13</v>
      </c>
      <c r="E11" s="19">
        <v>19</v>
      </c>
      <c r="F11" s="19">
        <v>19</v>
      </c>
      <c r="G11" s="19">
        <v>18</v>
      </c>
      <c r="H11" s="19">
        <v>14</v>
      </c>
      <c r="I11" s="19">
        <v>16</v>
      </c>
      <c r="J11" s="19">
        <v>17</v>
      </c>
      <c r="K11" s="19">
        <v>15</v>
      </c>
      <c r="L11" s="19"/>
      <c r="M11" s="10" t="s">
        <v>2</v>
      </c>
      <c r="N11" s="31">
        <f>B11/B$31</f>
        <v>5.1984877126654066E-3</v>
      </c>
      <c r="O11" s="76">
        <f>C11/C$31</f>
        <v>4.9751243781094526E-3</v>
      </c>
      <c r="P11" s="76">
        <f>D11/D$31</f>
        <v>4.8507462686567162E-3</v>
      </c>
      <c r="Q11" s="76">
        <f>E11/E$31</f>
        <v>6.3249001331557924E-3</v>
      </c>
      <c r="R11" s="76">
        <f>F11/F$31</f>
        <v>5.8896466212027283E-3</v>
      </c>
      <c r="S11" s="76">
        <f>G11/G$31</f>
        <v>5.5265581823764204E-3</v>
      </c>
      <c r="T11" s="76">
        <f>H11/H$31</f>
        <v>4.0863981319322826E-3</v>
      </c>
      <c r="U11" s="76">
        <f>I11/I$31</f>
        <v>4.5377197958026095E-3</v>
      </c>
      <c r="V11" s="76">
        <f>J11/J$31</f>
        <v>4.8780487804878049E-3</v>
      </c>
      <c r="W11" s="76">
        <f>K11/K$31</f>
        <v>4.4856459330143541E-3</v>
      </c>
      <c r="X11" s="31"/>
      <c r="Y11" s="10" t="s">
        <v>2</v>
      </c>
      <c r="Z11" s="31">
        <f>B11/(B$31-B$26)</f>
        <v>5.9299191374663071E-3</v>
      </c>
      <c r="AA11" s="31">
        <f>C11/(C$31-C$26)</f>
        <v>6.018054162487462E-3</v>
      </c>
      <c r="AB11" s="31">
        <f>D11/(D$31-D$26)</f>
        <v>6.0947022972339428E-3</v>
      </c>
      <c r="AC11" s="31">
        <f>E11/(E$31-E$26)</f>
        <v>7.8318219291014009E-3</v>
      </c>
      <c r="AD11" s="31">
        <f>F11/(F$31-F$26)</f>
        <v>6.6854327938071778E-3</v>
      </c>
      <c r="AE11" s="31">
        <f>G11/(G$31-G$26)</f>
        <v>5.9622391520370984E-3</v>
      </c>
      <c r="AF11" s="31">
        <f>H11/(H$31-H$26)</f>
        <v>4.2735042735042739E-3</v>
      </c>
      <c r="AG11" s="31">
        <f>I11/(I$31-I$26)</f>
        <v>4.7169811320754715E-3</v>
      </c>
      <c r="AH11" s="31">
        <f>J11/(J$31-J$26)</f>
        <v>5.0251256281407036E-3</v>
      </c>
      <c r="AI11" s="31">
        <f>K11/(K$31-K$26)</f>
        <v>4.5998160073597054E-3</v>
      </c>
    </row>
    <row r="12" spans="1:35" x14ac:dyDescent="0.2">
      <c r="A12" s="10" t="s">
        <v>13</v>
      </c>
      <c r="B12" s="19"/>
      <c r="C12" s="19"/>
      <c r="D12" s="19"/>
      <c r="E12" s="19"/>
      <c r="F12" s="19">
        <v>4</v>
      </c>
      <c r="G12" s="19">
        <v>9</v>
      </c>
      <c r="H12" s="19">
        <v>8</v>
      </c>
      <c r="I12" s="19">
        <v>7</v>
      </c>
      <c r="J12" s="19">
        <v>10</v>
      </c>
      <c r="K12" s="19">
        <v>9</v>
      </c>
      <c r="L12" s="19"/>
      <c r="M12" s="10" t="s">
        <v>13</v>
      </c>
      <c r="N12" s="31">
        <f>B12/B$31</f>
        <v>0</v>
      </c>
      <c r="O12" s="76">
        <f>C12/C$31</f>
        <v>0</v>
      </c>
      <c r="P12" s="76">
        <f>D12/D$31</f>
        <v>0</v>
      </c>
      <c r="Q12" s="76">
        <f>E12/E$31</f>
        <v>0</v>
      </c>
      <c r="R12" s="76">
        <f>F12/F$31</f>
        <v>1.2399256044637321E-3</v>
      </c>
      <c r="S12" s="76">
        <f>G12/G$31</f>
        <v>2.7632790911882102E-3</v>
      </c>
      <c r="T12" s="76">
        <f>H12/H$31</f>
        <v>2.3350846468184472E-3</v>
      </c>
      <c r="U12" s="76">
        <f>I12/I$31</f>
        <v>1.9852524106636414E-3</v>
      </c>
      <c r="V12" s="76">
        <f>J12/J$31</f>
        <v>2.8694404591104736E-3</v>
      </c>
      <c r="W12" s="76">
        <f>K12/K$31</f>
        <v>2.6913875598086126E-3</v>
      </c>
      <c r="X12" s="31"/>
      <c r="Y12" s="10" t="s">
        <v>13</v>
      </c>
      <c r="Z12" s="31">
        <f>B12/(B$31-B$26)</f>
        <v>0</v>
      </c>
      <c r="AA12" s="31">
        <f>C12/(C$31-C$26)</f>
        <v>0</v>
      </c>
      <c r="AB12" s="31">
        <f>D12/(D$31-D$26)</f>
        <v>0</v>
      </c>
      <c r="AC12" s="31">
        <f>E12/(E$31-E$26)</f>
        <v>0</v>
      </c>
      <c r="AD12" s="31">
        <f>F12/(F$31-F$26)</f>
        <v>1.4074595355383533E-3</v>
      </c>
      <c r="AE12" s="31">
        <f>G12/(G$31-G$26)</f>
        <v>2.9811195760185492E-3</v>
      </c>
      <c r="AF12" s="31">
        <f>H12/(H$31-H$26)</f>
        <v>2.442002442002442E-3</v>
      </c>
      <c r="AG12" s="31">
        <f>I12/(I$31-I$26)</f>
        <v>2.0636792452830188E-3</v>
      </c>
      <c r="AH12" s="31">
        <f>J12/(J$31-J$26)</f>
        <v>2.9559562518474726E-3</v>
      </c>
      <c r="AI12" s="31">
        <f>K12/(K$31-K$26)</f>
        <v>2.7598896044158236E-3</v>
      </c>
    </row>
    <row r="13" spans="1:35" x14ac:dyDescent="0.2">
      <c r="A13" s="10" t="s">
        <v>4</v>
      </c>
      <c r="B13" s="26">
        <v>32</v>
      </c>
      <c r="C13" s="26">
        <v>56</v>
      </c>
      <c r="D13" s="26">
        <v>70</v>
      </c>
      <c r="E13" s="26">
        <v>72</v>
      </c>
      <c r="F13" s="26">
        <v>95</v>
      </c>
      <c r="G13" s="26">
        <v>72</v>
      </c>
      <c r="H13" s="26">
        <v>152</v>
      </c>
      <c r="I13" s="26">
        <v>164</v>
      </c>
      <c r="J13" s="26">
        <v>183</v>
      </c>
      <c r="K13" s="26">
        <v>179</v>
      </c>
      <c r="L13" s="23"/>
      <c r="M13" s="10" t="s">
        <v>4</v>
      </c>
      <c r="N13" s="33">
        <f>B13/B$31</f>
        <v>1.5122873345935728E-2</v>
      </c>
      <c r="O13" s="82">
        <f>C13/C$31</f>
        <v>2.3217247097844111E-2</v>
      </c>
      <c r="P13" s="82">
        <f>D13/D$31</f>
        <v>2.6119402985074626E-2</v>
      </c>
      <c r="Q13" s="82">
        <f>E13/E$31</f>
        <v>2.3968042609853527E-2</v>
      </c>
      <c r="R13" s="82">
        <f>F13/F$31</f>
        <v>2.944823310601364E-2</v>
      </c>
      <c r="S13" s="82">
        <f>G13/G$31</f>
        <v>2.2106232729505682E-2</v>
      </c>
      <c r="T13" s="82">
        <f>H13/H$31</f>
        <v>4.4366608289550497E-2</v>
      </c>
      <c r="U13" s="82">
        <f>I13/I$31</f>
        <v>4.6511627906976744E-2</v>
      </c>
      <c r="V13" s="82">
        <f>J13/J$31</f>
        <v>5.2510760401721666E-2</v>
      </c>
      <c r="W13" s="82">
        <f>K13/K$31</f>
        <v>5.3528708133971294E-2</v>
      </c>
      <c r="X13" s="31"/>
      <c r="Y13" s="10" t="s">
        <v>4</v>
      </c>
      <c r="Z13" s="33">
        <f>B13/(B$31-B$26)</f>
        <v>1.7250673854447441E-2</v>
      </c>
      <c r="AA13" s="33">
        <f>C13/(C$31-C$26)</f>
        <v>2.8084252758274825E-2</v>
      </c>
      <c r="AB13" s="33">
        <f>D13/(D$31-D$26)</f>
        <v>3.2817627754336616E-2</v>
      </c>
      <c r="AC13" s="33">
        <f>E13/(E$31-E$26)</f>
        <v>2.967848309975268E-2</v>
      </c>
      <c r="AD13" s="33">
        <f>F13/(F$31-F$26)</f>
        <v>3.3427163969035889E-2</v>
      </c>
      <c r="AE13" s="33">
        <f>G13/(G$31-G$26)</f>
        <v>2.3848956608148394E-2</v>
      </c>
      <c r="AF13" s="33">
        <f>H13/(H$31-H$26)</f>
        <v>4.63980463980464E-2</v>
      </c>
      <c r="AG13" s="33">
        <f>I13/(I$31-I$26)</f>
        <v>4.8349056603773588E-2</v>
      </c>
      <c r="AH13" s="33">
        <f>J13/(J$31-J$26)</f>
        <v>5.4093999408808748E-2</v>
      </c>
      <c r="AI13" s="33">
        <f>K13/(K$31-K$26)</f>
        <v>5.4891137687825824E-2</v>
      </c>
    </row>
    <row r="14" spans="1:35" x14ac:dyDescent="0.2">
      <c r="A14" s="67" t="s">
        <v>24</v>
      </c>
      <c r="B14" s="54">
        <f>SUM(B10:B13)</f>
        <v>687</v>
      </c>
      <c r="C14" s="54">
        <f t="shared" ref="C14:H14" si="0">SUM(C10:C13)</f>
        <v>909</v>
      </c>
      <c r="D14" s="54">
        <f t="shared" si="0"/>
        <v>1001</v>
      </c>
      <c r="E14" s="54">
        <f t="shared" si="0"/>
        <v>1234</v>
      </c>
      <c r="F14" s="54">
        <f>SUM(F10:F13)</f>
        <v>1468</v>
      </c>
      <c r="G14" s="54">
        <f t="shared" si="0"/>
        <v>1549</v>
      </c>
      <c r="H14" s="54">
        <f t="shared" si="0"/>
        <v>1733</v>
      </c>
      <c r="I14" s="54">
        <v>1812</v>
      </c>
      <c r="J14" s="54">
        <f>J10+J11+J12+J13</f>
        <v>1852</v>
      </c>
      <c r="K14" s="54">
        <f>K10+K11+K12+K13</f>
        <v>1772</v>
      </c>
      <c r="L14" s="54"/>
      <c r="M14" s="67" t="s">
        <v>24</v>
      </c>
      <c r="N14" s="32">
        <f>B14/B$31</f>
        <v>0.32466918714555765</v>
      </c>
      <c r="O14" s="55">
        <f>C14/C$31</f>
        <v>0.37686567164179102</v>
      </c>
      <c r="P14" s="55">
        <f>D14/D$31</f>
        <v>0.37350746268656715</v>
      </c>
      <c r="Q14" s="55">
        <f>E14/E$31</f>
        <v>0.41078561917443407</v>
      </c>
      <c r="R14" s="55">
        <f>F14/F$31</f>
        <v>0.45505269683818972</v>
      </c>
      <c r="S14" s="55">
        <f>G14/G$31</f>
        <v>0.47559103469450414</v>
      </c>
      <c r="T14" s="55">
        <f>H14/H$31</f>
        <v>0.50583771161704616</v>
      </c>
      <c r="U14" s="55">
        <f>I14/I$31</f>
        <v>0.51389676687464547</v>
      </c>
      <c r="V14" s="55">
        <f>J14/J$31</f>
        <v>0.53142037302725964</v>
      </c>
      <c r="W14" s="55">
        <f>K14/K$31</f>
        <v>0.52990430622009566</v>
      </c>
      <c r="X14" s="32"/>
      <c r="Y14" s="67" t="s">
        <v>24</v>
      </c>
      <c r="Z14" s="32">
        <f>SUM(Z10:Z13)</f>
        <v>0.37035040431266847</v>
      </c>
      <c r="AA14" s="32">
        <f t="shared" ref="AA14:AF14" si="1">SUM(AA10:AA13)</f>
        <v>0.45586760280842525</v>
      </c>
      <c r="AB14" s="32">
        <f t="shared" si="1"/>
        <v>0.46929207688701363</v>
      </c>
      <c r="AC14" s="32">
        <f t="shared" si="1"/>
        <v>0.50865622423742785</v>
      </c>
      <c r="AD14" s="32">
        <f t="shared" si="1"/>
        <v>0.51653764954257564</v>
      </c>
      <c r="AE14" s="32">
        <f t="shared" si="1"/>
        <v>0.51308380258363695</v>
      </c>
      <c r="AF14" s="32">
        <f t="shared" si="1"/>
        <v>0.5289987789987789</v>
      </c>
      <c r="AG14" s="32">
        <f>SUM(AG10:AG13)</f>
        <v>0.53419811320754718</v>
      </c>
      <c r="AH14" s="32">
        <f>SUM(AH10:AH13)</f>
        <v>0.54744309784215195</v>
      </c>
      <c r="AI14" s="32">
        <f>SUM(AI10:AI13)</f>
        <v>0.54339159766942657</v>
      </c>
    </row>
    <row r="15" spans="1:35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61"/>
      <c r="O15" s="84"/>
      <c r="P15" s="84"/>
      <c r="Q15" s="84"/>
      <c r="R15" s="84"/>
      <c r="S15" s="84"/>
      <c r="T15" s="84"/>
      <c r="U15" s="84"/>
      <c r="V15" s="84"/>
      <c r="W15" s="84"/>
      <c r="X15" s="9"/>
      <c r="Y15" s="11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x14ac:dyDescent="0.2">
      <c r="A16" s="8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8" t="s">
        <v>17</v>
      </c>
      <c r="N16" s="62"/>
      <c r="O16" s="85"/>
      <c r="P16" s="85"/>
      <c r="Q16" s="85"/>
      <c r="R16" s="85"/>
      <c r="S16" s="85"/>
      <c r="T16" s="85"/>
      <c r="U16" s="85"/>
      <c r="V16" s="85"/>
      <c r="W16" s="85"/>
      <c r="X16" s="14"/>
      <c r="Y16" s="8" t="s">
        <v>17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x14ac:dyDescent="0.2">
      <c r="A17" s="10" t="s">
        <v>3</v>
      </c>
      <c r="B17" s="23">
        <v>69</v>
      </c>
      <c r="C17" s="23">
        <v>91</v>
      </c>
      <c r="D17" s="23">
        <v>116</v>
      </c>
      <c r="E17" s="23">
        <v>131</v>
      </c>
      <c r="F17" s="23">
        <v>145</v>
      </c>
      <c r="G17" s="23">
        <v>136</v>
      </c>
      <c r="H17" s="23">
        <v>144</v>
      </c>
      <c r="I17" s="23">
        <v>155</v>
      </c>
      <c r="J17" s="23">
        <v>153</v>
      </c>
      <c r="K17" s="23">
        <v>153</v>
      </c>
      <c r="L17" s="23"/>
      <c r="M17" s="10" t="s">
        <v>3</v>
      </c>
      <c r="N17" s="31">
        <f>B17/B$31</f>
        <v>3.2608695652173912E-2</v>
      </c>
      <c r="O17" s="76">
        <f>C17/C$31</f>
        <v>3.7728026533996685E-2</v>
      </c>
      <c r="P17" s="76">
        <f>D17/D$31</f>
        <v>4.3283582089552242E-2</v>
      </c>
      <c r="Q17" s="76">
        <f>E17/E$31</f>
        <v>4.3608521970705728E-2</v>
      </c>
      <c r="R17" s="76">
        <f>F17/F$31</f>
        <v>4.4947303161810288E-2</v>
      </c>
      <c r="S17" s="76">
        <f>G17/G$31</f>
        <v>4.1756217377955172E-2</v>
      </c>
      <c r="T17" s="76">
        <f>H17/H$31</f>
        <v>4.2031523642732049E-2</v>
      </c>
      <c r="U17" s="76">
        <f>I17/I$31</f>
        <v>4.3959160521837778E-2</v>
      </c>
      <c r="V17" s="76">
        <f>J17/J$31</f>
        <v>4.3902439024390241E-2</v>
      </c>
      <c r="W17" s="76">
        <f>K17/K$31</f>
        <v>4.5753588516746414E-2</v>
      </c>
      <c r="X17" s="31"/>
      <c r="Y17" s="10" t="s">
        <v>3</v>
      </c>
      <c r="Z17" s="31">
        <f>B17/(B$31-B$26)</f>
        <v>3.7196765498652293E-2</v>
      </c>
      <c r="AA17" s="31">
        <f>C17/(C$31-C$26)</f>
        <v>4.5636910732196591E-2</v>
      </c>
      <c r="AB17" s="31">
        <f>D17/(D$31-D$26)</f>
        <v>5.4383497421472103E-2</v>
      </c>
      <c r="AC17" s="31">
        <f>E17/(E$31-E$26)</f>
        <v>5.3998351195383348E-2</v>
      </c>
      <c r="AD17" s="31">
        <f>F17/(F$31-F$26)</f>
        <v>5.1020408163265307E-2</v>
      </c>
      <c r="AE17" s="31">
        <f>G17/(G$31-G$26)</f>
        <v>4.5048029148724744E-2</v>
      </c>
      <c r="AF17" s="31">
        <f>H17/(H$31-H$26)</f>
        <v>4.3956043956043959E-2</v>
      </c>
      <c r="AG17" s="31">
        <f>I17/(I$31-I$26)</f>
        <v>4.5695754716981132E-2</v>
      </c>
      <c r="AH17" s="31">
        <f>J17/(J$31-J$26)</f>
        <v>4.5226130653266333E-2</v>
      </c>
      <c r="AI17" s="31">
        <f>K17/(K$31-K$26)</f>
        <v>4.6918123275068994E-2</v>
      </c>
    </row>
    <row r="18" spans="1:35" x14ac:dyDescent="0.2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61"/>
      <c r="O18" s="84"/>
      <c r="P18" s="84"/>
      <c r="Q18" s="84"/>
      <c r="R18" s="84"/>
      <c r="S18" s="84"/>
      <c r="T18" s="84"/>
      <c r="U18" s="84"/>
      <c r="V18" s="84"/>
      <c r="W18" s="84"/>
      <c r="X18" s="9"/>
      <c r="Y18" s="11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x14ac:dyDescent="0.2">
      <c r="A19" s="8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8" t="s">
        <v>18</v>
      </c>
      <c r="N19" s="62"/>
      <c r="O19" s="85"/>
      <c r="P19" s="85"/>
      <c r="Q19" s="85"/>
      <c r="R19" s="85"/>
      <c r="S19" s="85"/>
      <c r="T19" s="85"/>
      <c r="U19" s="85"/>
      <c r="V19" s="85"/>
      <c r="W19" s="85"/>
      <c r="X19" s="14"/>
      <c r="Y19" s="8" t="s">
        <v>18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2">
      <c r="A20" s="10" t="s">
        <v>5</v>
      </c>
      <c r="B20" s="23">
        <v>931</v>
      </c>
      <c r="C20" s="23">
        <v>962</v>
      </c>
      <c r="D20" s="23">
        <v>982</v>
      </c>
      <c r="E20" s="23">
        <v>1026</v>
      </c>
      <c r="F20" s="23">
        <v>1154</v>
      </c>
      <c r="G20" s="23">
        <v>1213</v>
      </c>
      <c r="H20" s="23">
        <v>1256</v>
      </c>
      <c r="I20" s="23">
        <v>1240</v>
      </c>
      <c r="J20" s="23">
        <v>1179</v>
      </c>
      <c r="K20" s="23">
        <v>1133</v>
      </c>
      <c r="L20" s="23"/>
      <c r="M20" s="10" t="s">
        <v>5</v>
      </c>
      <c r="N20" s="31">
        <f>B20/B$31</f>
        <v>0.43998109640831756</v>
      </c>
      <c r="O20" s="76">
        <f>C20/C$31</f>
        <v>0.39883913764510781</v>
      </c>
      <c r="P20" s="76">
        <f>D20/D$31</f>
        <v>0.36641791044776117</v>
      </c>
      <c r="Q20" s="76">
        <f>E20/E$31</f>
        <v>0.3415446071904128</v>
      </c>
      <c r="R20" s="76">
        <f>F20/F$31</f>
        <v>0.35771853688778671</v>
      </c>
      <c r="S20" s="76">
        <f>G20/G$31</f>
        <v>0.37242861529014432</v>
      </c>
      <c r="T20" s="76">
        <f>H20/H$31</f>
        <v>0.36660828955049618</v>
      </c>
      <c r="U20" s="76">
        <f>I20/I$31</f>
        <v>0.35167328417470223</v>
      </c>
      <c r="V20" s="76">
        <f>J20/J$31</f>
        <v>0.33830703012912483</v>
      </c>
      <c r="W20" s="76">
        <f>K20/K$31</f>
        <v>0.33881578947368424</v>
      </c>
      <c r="X20" s="31"/>
      <c r="Y20" s="10" t="s">
        <v>5</v>
      </c>
      <c r="Z20" s="31">
        <f>B20/(B$31-B$26)</f>
        <v>0.50188679245283019</v>
      </c>
      <c r="AA20" s="31">
        <f>C20/(C$31-C$26)</f>
        <v>0.48244734202607825</v>
      </c>
      <c r="AB20" s="31">
        <f>D20/(D$31-D$26)</f>
        <v>0.46038443506797938</v>
      </c>
      <c r="AC20" s="31">
        <f>E20/(E$31-E$26)</f>
        <v>0.4229183841714757</v>
      </c>
      <c r="AD20" s="31">
        <f>F20/(F$31-F$26)</f>
        <v>0.4060520760028149</v>
      </c>
      <c r="AE20" s="31">
        <f>G20/(G$31-G$26)</f>
        <v>0.40178867174561111</v>
      </c>
      <c r="AF20" s="31">
        <f>H20/(H$31-H$26)</f>
        <v>0.38339438339438342</v>
      </c>
      <c r="AG20" s="31">
        <f>I20/(I$31-I$26)</f>
        <v>0.36556603773584906</v>
      </c>
      <c r="AH20" s="31">
        <f>J20/(J$31-J$26)</f>
        <v>0.34850724209281703</v>
      </c>
      <c r="AI20" s="31">
        <f>K20/(K$31-K$26)</f>
        <v>0.34743943575590308</v>
      </c>
    </row>
    <row r="21" spans="1:35" x14ac:dyDescent="0.2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61"/>
      <c r="O21" s="84"/>
      <c r="P21" s="84"/>
      <c r="Q21" s="84"/>
      <c r="R21" s="84"/>
      <c r="S21" s="84"/>
      <c r="T21" s="84"/>
      <c r="U21" s="84"/>
      <c r="V21" s="84"/>
      <c r="W21" s="84"/>
      <c r="X21" s="9"/>
      <c r="Y21" s="11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x14ac:dyDescent="0.2">
      <c r="A22" s="8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8" t="s">
        <v>25</v>
      </c>
      <c r="N22" s="62"/>
      <c r="O22" s="85"/>
      <c r="P22" s="85"/>
      <c r="Q22" s="85"/>
      <c r="R22" s="85"/>
      <c r="S22" s="85"/>
      <c r="T22" s="85"/>
      <c r="U22" s="85"/>
      <c r="V22" s="85"/>
      <c r="W22" s="85"/>
      <c r="X22" s="14"/>
      <c r="Y22" s="8" t="s">
        <v>25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">
      <c r="A23" s="10" t="s">
        <v>25</v>
      </c>
      <c r="B23" s="19"/>
      <c r="C23" s="19"/>
      <c r="D23" s="19"/>
      <c r="E23" s="19"/>
      <c r="F23" s="19">
        <v>38</v>
      </c>
      <c r="G23" s="19">
        <v>72</v>
      </c>
      <c r="H23" s="19">
        <v>82</v>
      </c>
      <c r="I23" s="19">
        <v>109</v>
      </c>
      <c r="J23" s="19">
        <v>134</v>
      </c>
      <c r="K23" s="19">
        <v>136</v>
      </c>
      <c r="L23" s="19"/>
      <c r="M23" s="10" t="s">
        <v>25</v>
      </c>
      <c r="N23" s="31">
        <f>B23/B$31</f>
        <v>0</v>
      </c>
      <c r="O23" s="76">
        <f>C23/C$31</f>
        <v>0</v>
      </c>
      <c r="P23" s="76">
        <f>D23/D$31</f>
        <v>0</v>
      </c>
      <c r="Q23" s="76">
        <f>E23/E$31</f>
        <v>0</v>
      </c>
      <c r="R23" s="76">
        <f>F23/F$31</f>
        <v>1.1779293242405457E-2</v>
      </c>
      <c r="S23" s="76">
        <f>G23/G$31</f>
        <v>2.2106232729505682E-2</v>
      </c>
      <c r="T23" s="76">
        <f>H23/H$31</f>
        <v>2.3934617629889084E-2</v>
      </c>
      <c r="U23" s="76">
        <f>I23/I$31</f>
        <v>3.0913216108905274E-2</v>
      </c>
      <c r="V23" s="76">
        <f>J23/J$31</f>
        <v>3.8450502152080346E-2</v>
      </c>
      <c r="W23" s="76">
        <f>K23/K$31</f>
        <v>4.0669856459330141E-2</v>
      </c>
      <c r="X23" s="31"/>
      <c r="Y23" s="10" t="s">
        <v>25</v>
      </c>
      <c r="Z23" s="31">
        <f>B23/(B$31-B$26)</f>
        <v>0</v>
      </c>
      <c r="AA23" s="31">
        <f>C23/(C$31-C$26)</f>
        <v>0</v>
      </c>
      <c r="AB23" s="31">
        <f>D23/(D$31-D$26)</f>
        <v>0</v>
      </c>
      <c r="AC23" s="31">
        <f>E23/(E$31-E$26)</f>
        <v>0</v>
      </c>
      <c r="AD23" s="31">
        <f>F23/(F$31-F$26)</f>
        <v>1.3370865587614356E-2</v>
      </c>
      <c r="AE23" s="31">
        <f>G23/(G$31-G$26)</f>
        <v>2.3848956608148394E-2</v>
      </c>
      <c r="AF23" s="31">
        <f>H23/(H$31-H$26)</f>
        <v>2.5030525030525032E-2</v>
      </c>
      <c r="AG23" s="31">
        <f>I23/(I$31-I$26)</f>
        <v>3.2134433962264154E-2</v>
      </c>
      <c r="AH23" s="31">
        <f>J23/(J$31-J$26)</f>
        <v>3.9609813774756135E-2</v>
      </c>
      <c r="AI23" s="31">
        <f>K23/(K$31-K$26)</f>
        <v>4.1704998466727997E-2</v>
      </c>
    </row>
    <row r="24" spans="1:35" x14ac:dyDescent="0.2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61"/>
      <c r="O24" s="84"/>
      <c r="P24" s="84"/>
      <c r="Q24" s="84"/>
      <c r="R24" s="84"/>
      <c r="S24" s="84"/>
      <c r="T24" s="84"/>
      <c r="U24" s="84"/>
      <c r="V24" s="84"/>
      <c r="W24" s="84"/>
      <c r="X24" s="9"/>
      <c r="Y24" s="11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2">
      <c r="A25" s="8" t="s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8" t="s">
        <v>19</v>
      </c>
      <c r="N25" s="62"/>
      <c r="O25" s="85"/>
      <c r="P25" s="85"/>
      <c r="Q25" s="85"/>
      <c r="R25" s="85"/>
      <c r="S25" s="85"/>
      <c r="T25" s="85"/>
      <c r="U25" s="85"/>
      <c r="V25" s="85"/>
      <c r="W25" s="85"/>
      <c r="X25" s="14"/>
      <c r="Y25" s="8" t="s">
        <v>19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">
      <c r="A26" s="13" t="s">
        <v>19</v>
      </c>
      <c r="B26" s="28">
        <v>261</v>
      </c>
      <c r="C26" s="28">
        <v>418</v>
      </c>
      <c r="D26" s="28">
        <v>547</v>
      </c>
      <c r="E26" s="28">
        <v>578</v>
      </c>
      <c r="F26" s="28">
        <v>384</v>
      </c>
      <c r="G26" s="28">
        <v>238</v>
      </c>
      <c r="H26" s="28">
        <v>150</v>
      </c>
      <c r="I26" s="28">
        <v>134</v>
      </c>
      <c r="J26" s="28">
        <v>102</v>
      </c>
      <c r="K26" s="28">
        <v>83</v>
      </c>
      <c r="L26" s="28"/>
      <c r="M26" s="13" t="s">
        <v>19</v>
      </c>
      <c r="N26" s="31">
        <f>B26/B$31</f>
        <v>0.12334593572778828</v>
      </c>
      <c r="O26" s="76">
        <f>C26/C$31</f>
        <v>0.17330016583747926</v>
      </c>
      <c r="P26" s="76">
        <f>D26/D$31</f>
        <v>0.20410447761194031</v>
      </c>
      <c r="Q26" s="76">
        <f>E26/E$31</f>
        <v>0.19241011984021306</v>
      </c>
      <c r="R26" s="76">
        <f>F26/F$31</f>
        <v>0.11903285802851829</v>
      </c>
      <c r="S26" s="76">
        <f>G26/G$31</f>
        <v>7.3073380411421557E-2</v>
      </c>
      <c r="T26" s="76">
        <f>H26/H$31</f>
        <v>4.3782837127845885E-2</v>
      </c>
      <c r="U26" s="76">
        <f>I26/I$31</f>
        <v>3.8003403289846853E-2</v>
      </c>
      <c r="V26" s="76">
        <f>J26/J$31</f>
        <v>2.9268292682926831E-2</v>
      </c>
      <c r="W26" s="76">
        <f>K26/K$31</f>
        <v>2.4820574162679427E-2</v>
      </c>
      <c r="X26" s="31"/>
      <c r="Y26" s="13" t="s">
        <v>19</v>
      </c>
      <c r="Z26" s="34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</row>
    <row r="27" spans="1:35" x14ac:dyDescent="0.2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  <c r="N27" s="61"/>
      <c r="O27" s="84"/>
      <c r="P27" s="84"/>
      <c r="Q27" s="84"/>
      <c r="R27" s="84"/>
      <c r="S27" s="84"/>
      <c r="T27" s="84"/>
      <c r="U27" s="84"/>
      <c r="V27" s="84"/>
      <c r="W27" s="84"/>
      <c r="X27" s="9"/>
      <c r="Y27" s="11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2">
      <c r="A28" s="15" t="s">
        <v>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5" t="s">
        <v>6</v>
      </c>
      <c r="N28" s="62"/>
      <c r="O28" s="85"/>
      <c r="P28" s="85"/>
      <c r="Q28" s="85"/>
      <c r="R28" s="85"/>
      <c r="S28" s="85"/>
      <c r="T28" s="85"/>
      <c r="U28" s="85"/>
      <c r="V28" s="85"/>
      <c r="W28" s="85"/>
      <c r="X28" s="14"/>
      <c r="Y28" s="15" t="s">
        <v>6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x14ac:dyDescent="0.2">
      <c r="A29" s="10" t="s">
        <v>6</v>
      </c>
      <c r="B29" s="19">
        <v>168</v>
      </c>
      <c r="C29" s="19">
        <v>32</v>
      </c>
      <c r="D29" s="19">
        <v>34</v>
      </c>
      <c r="E29" s="19">
        <v>35</v>
      </c>
      <c r="F29" s="19">
        <v>37</v>
      </c>
      <c r="G29" s="19">
        <v>49</v>
      </c>
      <c r="H29" s="19">
        <v>61</v>
      </c>
      <c r="I29" s="19">
        <v>76</v>
      </c>
      <c r="J29" s="19">
        <v>65</v>
      </c>
      <c r="K29" s="19">
        <v>67</v>
      </c>
      <c r="L29" s="19"/>
      <c r="M29" s="10" t="s">
        <v>6</v>
      </c>
      <c r="N29" s="31">
        <f>B29/B$31</f>
        <v>7.9395085066162566E-2</v>
      </c>
      <c r="O29" s="76">
        <f>C29/C$31</f>
        <v>1.3266998341625208E-2</v>
      </c>
      <c r="P29" s="76">
        <f>D29/D$31</f>
        <v>1.2686567164179104E-2</v>
      </c>
      <c r="Q29" s="76">
        <f>E29/E$31</f>
        <v>1.1651131824234355E-2</v>
      </c>
      <c r="R29" s="76">
        <f>F29/F$31</f>
        <v>1.1469311841289522E-2</v>
      </c>
      <c r="S29" s="76">
        <f>G29/G$31</f>
        <v>1.5044519496469143E-2</v>
      </c>
      <c r="T29" s="76">
        <f>H29/H$31</f>
        <v>1.780502043199066E-2</v>
      </c>
      <c r="U29" s="76">
        <f>I29/I$31</f>
        <v>2.1554169030062395E-2</v>
      </c>
      <c r="V29" s="76">
        <f>J29/J$31</f>
        <v>1.8651362984218076E-2</v>
      </c>
      <c r="W29" s="76">
        <f>K29/K$31</f>
        <v>2.0035885167464115E-2</v>
      </c>
      <c r="X29" s="31"/>
      <c r="Y29" s="10" t="s">
        <v>6</v>
      </c>
      <c r="Z29" s="31">
        <f>B29/(B$31-B$26)</f>
        <v>9.056603773584905E-2</v>
      </c>
      <c r="AA29" s="31">
        <f>C29/(C$31-C$26)</f>
        <v>1.60481444332999E-2</v>
      </c>
      <c r="AB29" s="31">
        <f>D29/(D$31-D$26)</f>
        <v>1.5939990623534926E-2</v>
      </c>
      <c r="AC29" s="31">
        <f>E29/(E$31-E$26)</f>
        <v>1.4427040395713108E-2</v>
      </c>
      <c r="AD29" s="31">
        <f>F29/(F$31-F$26)</f>
        <v>1.3019000703729768E-2</v>
      </c>
      <c r="AE29" s="31">
        <f>G29/(G$31-G$26)</f>
        <v>1.6230539913878766E-2</v>
      </c>
      <c r="AF29" s="31">
        <f>H29/(H$31-H$26)</f>
        <v>1.862026862026862E-2</v>
      </c>
      <c r="AG29" s="31">
        <f>I29/(I$31-I$26)</f>
        <v>2.2405660377358489E-2</v>
      </c>
      <c r="AH29" s="31">
        <f>J29/(J$31-J$26)</f>
        <v>1.9213715637008574E-2</v>
      </c>
      <c r="AI29" s="31">
        <f>K29/(K$31-K$26)</f>
        <v>2.0545844832873351E-2</v>
      </c>
    </row>
    <row r="30" spans="1:35" x14ac:dyDescent="0.2">
      <c r="A30" s="2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1"/>
      <c r="N30" s="65"/>
      <c r="O30" s="86"/>
      <c r="P30" s="86"/>
      <c r="Q30" s="86"/>
      <c r="R30" s="86"/>
      <c r="S30" s="86"/>
      <c r="T30" s="86"/>
      <c r="U30" s="86"/>
      <c r="V30" s="86"/>
      <c r="W30" s="86"/>
      <c r="X30" s="9"/>
      <c r="Y30" s="21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x14ac:dyDescent="0.2">
      <c r="A31" s="17" t="s">
        <v>27</v>
      </c>
      <c r="B31" s="51">
        <f t="shared" ref="B31:I31" si="2">B14+B17+B20+B23+B26+B29</f>
        <v>2116</v>
      </c>
      <c r="C31" s="51">
        <f t="shared" si="2"/>
        <v>2412</v>
      </c>
      <c r="D31" s="51">
        <f t="shared" si="2"/>
        <v>2680</v>
      </c>
      <c r="E31" s="51">
        <f t="shared" si="2"/>
        <v>3004</v>
      </c>
      <c r="F31" s="51">
        <f t="shared" si="2"/>
        <v>3226</v>
      </c>
      <c r="G31" s="51">
        <f t="shared" si="2"/>
        <v>3257</v>
      </c>
      <c r="H31" s="51">
        <f t="shared" si="2"/>
        <v>3426</v>
      </c>
      <c r="I31" s="51">
        <f t="shared" si="2"/>
        <v>3526</v>
      </c>
      <c r="J31" s="51">
        <f>J14+J17+J20+J23+J26+J29</f>
        <v>3485</v>
      </c>
      <c r="K31" s="51">
        <f>K14+K17+K20+K23+K26+K29</f>
        <v>3344</v>
      </c>
      <c r="L31" s="52"/>
      <c r="M31" s="17" t="s">
        <v>27</v>
      </c>
      <c r="N31" s="32">
        <f>B31/B$31</f>
        <v>1</v>
      </c>
      <c r="O31" s="55">
        <f>C31/C$31</f>
        <v>1</v>
      </c>
      <c r="P31" s="55">
        <f>D31/D$31</f>
        <v>1</v>
      </c>
      <c r="Q31" s="55">
        <f>E31/E$31</f>
        <v>1</v>
      </c>
      <c r="R31" s="55">
        <f>F31/F$31</f>
        <v>1</v>
      </c>
      <c r="S31" s="55">
        <f>G31/G$31</f>
        <v>1</v>
      </c>
      <c r="T31" s="55">
        <f>H31/H$31</f>
        <v>1</v>
      </c>
      <c r="U31" s="55">
        <f>I31/I$31</f>
        <v>1</v>
      </c>
      <c r="V31" s="55">
        <f>J31/J$31</f>
        <v>1</v>
      </c>
      <c r="W31" s="55">
        <f>K31/K$31</f>
        <v>1</v>
      </c>
      <c r="X31" s="31"/>
      <c r="Y31" s="17" t="s">
        <v>27</v>
      </c>
      <c r="Z31" s="32">
        <f>Z14+Z17+Z20+Z23+Z26+Z29</f>
        <v>1</v>
      </c>
      <c r="AA31" s="32">
        <f t="shared" ref="AA31:AG31" si="3">AA14+AA17+AA20+AA23+AA26+AA29</f>
        <v>1</v>
      </c>
      <c r="AB31" s="32">
        <f t="shared" si="3"/>
        <v>1</v>
      </c>
      <c r="AC31" s="32">
        <f t="shared" si="3"/>
        <v>0.99999999999999989</v>
      </c>
      <c r="AD31" s="32">
        <f t="shared" si="3"/>
        <v>1</v>
      </c>
      <c r="AE31" s="32">
        <f t="shared" si="3"/>
        <v>0.99999999999999989</v>
      </c>
      <c r="AF31" s="32">
        <f t="shared" si="3"/>
        <v>1</v>
      </c>
      <c r="AG31" s="32">
        <f t="shared" si="3"/>
        <v>1</v>
      </c>
      <c r="AH31" s="32">
        <f t="shared" ref="AH31:AI31" si="4">AH14+AH17+AH20+AH23+AH26+AH29</f>
        <v>1</v>
      </c>
      <c r="AI31" s="32">
        <f t="shared" si="4"/>
        <v>1</v>
      </c>
    </row>
    <row r="32" spans="1:35" x14ac:dyDescent="0.2">
      <c r="A32" s="17" t="s">
        <v>37</v>
      </c>
      <c r="B32" s="52">
        <f>B14+B17+B23</f>
        <v>756</v>
      </c>
      <c r="C32" s="52">
        <f t="shared" ref="C32:H32" si="5">C14+C17+C23</f>
        <v>1000</v>
      </c>
      <c r="D32" s="52">
        <f t="shared" si="5"/>
        <v>1117</v>
      </c>
      <c r="E32" s="52">
        <f t="shared" si="5"/>
        <v>1365</v>
      </c>
      <c r="F32" s="52">
        <f t="shared" si="5"/>
        <v>1651</v>
      </c>
      <c r="G32" s="52">
        <f t="shared" si="5"/>
        <v>1757</v>
      </c>
      <c r="H32" s="52">
        <f t="shared" si="5"/>
        <v>1959</v>
      </c>
      <c r="I32" s="52">
        <f>I14+I17+I23</f>
        <v>2076</v>
      </c>
      <c r="J32" s="52">
        <f>J14+J17+J23</f>
        <v>2139</v>
      </c>
      <c r="K32" s="52">
        <f>K14+K17+K23</f>
        <v>2061</v>
      </c>
      <c r="L32" s="52"/>
      <c r="M32" s="17" t="s">
        <v>32</v>
      </c>
      <c r="N32" s="35">
        <f>B32/B31</f>
        <v>0.35727788279773159</v>
      </c>
      <c r="O32" s="87">
        <f>C32/C31</f>
        <v>0.41459369817578773</v>
      </c>
      <c r="P32" s="87">
        <f>D32/D31</f>
        <v>0.41679104477611939</v>
      </c>
      <c r="Q32" s="87">
        <f>E32/E31</f>
        <v>0.45439414114513982</v>
      </c>
      <c r="R32" s="87">
        <f>F32/F31</f>
        <v>0.51177929324240545</v>
      </c>
      <c r="S32" s="87">
        <f>G32/G31</f>
        <v>0.53945348480196498</v>
      </c>
      <c r="T32" s="87">
        <f>H32/H31</f>
        <v>0.57180385288966729</v>
      </c>
      <c r="U32" s="87">
        <f>I32/I31</f>
        <v>0.58876914350538856</v>
      </c>
      <c r="V32" s="87">
        <f>J32/J31</f>
        <v>0.61377331420373027</v>
      </c>
      <c r="W32" s="87">
        <f>K32/K31</f>
        <v>0.61632775119617222</v>
      </c>
      <c r="X32" s="35"/>
      <c r="Y32" s="17" t="s">
        <v>37</v>
      </c>
      <c r="Z32" s="42">
        <f>B32/(B$31-B$26)</f>
        <v>0.40754716981132078</v>
      </c>
      <c r="AA32" s="42">
        <f>C32/(C$31-C$26)</f>
        <v>0.50150451354062187</v>
      </c>
      <c r="AB32" s="42">
        <f>D32/(D$31-D$26)</f>
        <v>0.52367557430848566</v>
      </c>
      <c r="AC32" s="42">
        <f>E32/(E$31-E$26)</f>
        <v>0.56265457543281117</v>
      </c>
      <c r="AD32" s="42">
        <f>F32/(F$31-F$26)</f>
        <v>0.58092892329345536</v>
      </c>
      <c r="AE32" s="42">
        <f>G32/(G$31-G$26)</f>
        <v>0.58198078834051015</v>
      </c>
      <c r="AF32" s="42">
        <f>H32/(H$31-H$26)</f>
        <v>0.59798534798534797</v>
      </c>
      <c r="AG32" s="42">
        <f>I32/(I$31-I$26)</f>
        <v>0.61202830188679247</v>
      </c>
      <c r="AH32" s="42">
        <f>J32/(J$31-J$26)</f>
        <v>0.6322790422701744</v>
      </c>
      <c r="AI32" s="42">
        <f>K32/(K$31-K$26)</f>
        <v>0.63201471941122356</v>
      </c>
    </row>
    <row r="33" spans="1:36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58"/>
      <c r="O33" s="79"/>
      <c r="P33" s="79"/>
      <c r="Q33" s="79"/>
      <c r="R33" s="79"/>
      <c r="S33" s="79"/>
      <c r="T33" s="79"/>
      <c r="U33" s="79"/>
      <c r="V33" s="79"/>
      <c r="W33" s="79"/>
      <c r="X33" s="18"/>
      <c r="Y33" s="17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58"/>
      <c r="O34" s="79"/>
      <c r="P34" s="79"/>
      <c r="Q34" s="79"/>
      <c r="R34" s="79"/>
      <c r="S34" s="79"/>
      <c r="T34" s="79"/>
      <c r="U34" s="79"/>
      <c r="V34" s="79"/>
      <c r="W34" s="79"/>
      <c r="X34" s="18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6" x14ac:dyDescent="0.2">
      <c r="A35" s="4" t="s">
        <v>29</v>
      </c>
      <c r="M35" s="4" t="s">
        <v>29</v>
      </c>
      <c r="N35" s="64"/>
      <c r="O35" s="88"/>
      <c r="P35" s="88"/>
      <c r="Q35" s="88"/>
      <c r="R35" s="88"/>
      <c r="S35" s="88"/>
      <c r="T35" s="88"/>
      <c r="U35" s="88"/>
      <c r="V35" s="88"/>
      <c r="W35" s="88"/>
      <c r="Y35" s="4" t="s">
        <v>29</v>
      </c>
    </row>
    <row r="36" spans="1:36" x14ac:dyDescent="0.2">
      <c r="A36" s="8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8" t="s">
        <v>16</v>
      </c>
      <c r="N36" s="61"/>
      <c r="O36" s="84"/>
      <c r="P36" s="84"/>
      <c r="Q36" s="84"/>
      <c r="R36" s="84"/>
      <c r="S36" s="84"/>
      <c r="T36" s="84"/>
      <c r="U36" s="84"/>
      <c r="V36" s="84"/>
      <c r="W36" s="84"/>
      <c r="X36" s="9"/>
      <c r="Y36" s="8" t="s">
        <v>16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6" x14ac:dyDescent="0.2">
      <c r="A37" s="10" t="s">
        <v>1</v>
      </c>
      <c r="B37" s="19">
        <v>461</v>
      </c>
      <c r="C37" s="19">
        <v>499</v>
      </c>
      <c r="D37" s="19">
        <v>561</v>
      </c>
      <c r="E37" s="19">
        <v>565</v>
      </c>
      <c r="F37" s="19">
        <v>652</v>
      </c>
      <c r="G37" s="19">
        <v>690</v>
      </c>
      <c r="H37" s="19">
        <v>719</v>
      </c>
      <c r="I37" s="19">
        <v>744</v>
      </c>
      <c r="J37" s="19">
        <v>786</v>
      </c>
      <c r="K37" s="19">
        <v>823</v>
      </c>
      <c r="L37" s="19"/>
      <c r="M37" s="10" t="s">
        <v>1</v>
      </c>
      <c r="N37" s="31">
        <f>B37/B$58</f>
        <v>0.26555299539170507</v>
      </c>
      <c r="O37" s="76">
        <f>C37/C$58</f>
        <v>0.26641751201281366</v>
      </c>
      <c r="P37" s="76">
        <f>D37/D$58</f>
        <v>0.27473065621939274</v>
      </c>
      <c r="Q37" s="76">
        <f>E37/E$58</f>
        <v>0.26879162702188392</v>
      </c>
      <c r="R37" s="76">
        <f>F37/F$58</f>
        <v>0.30639097744360905</v>
      </c>
      <c r="S37" s="76">
        <f>G37/G$58</f>
        <v>0.34413965087281795</v>
      </c>
      <c r="T37" s="76">
        <f>H37/H$58</f>
        <v>0.35594059405940592</v>
      </c>
      <c r="U37" s="76">
        <f>I37/I$58</f>
        <v>0.37881873727087578</v>
      </c>
      <c r="V37" s="76">
        <f>J37/J$58</f>
        <v>0.39359038557836756</v>
      </c>
      <c r="W37" s="76">
        <f>K37/K$58</f>
        <v>0.40581854043392507</v>
      </c>
      <c r="X37" s="37"/>
      <c r="Y37" s="10" t="s">
        <v>1</v>
      </c>
      <c r="Z37" s="31">
        <f>B37/(B$58-B$53)</f>
        <v>0.31190798376184031</v>
      </c>
      <c r="AA37" s="31">
        <f>C37/(C$58-C$53)</f>
        <v>0.33222370173102528</v>
      </c>
      <c r="AB37" s="31">
        <f>D37/(D$58-D$53)</f>
        <v>0.36053984575835474</v>
      </c>
      <c r="AC37" s="31">
        <f>E37/(E$58-E$53)</f>
        <v>0.35224438902743144</v>
      </c>
      <c r="AD37" s="31">
        <f>F37/(F$58-F$53)</f>
        <v>0.36691052335396734</v>
      </c>
      <c r="AE37" s="31">
        <f>G37/(G$58-G$53)</f>
        <v>0.38037486218302097</v>
      </c>
      <c r="AF37" s="31">
        <f>H37/(H$58-H$53)</f>
        <v>0.38244680851063828</v>
      </c>
      <c r="AG37" s="31">
        <f>I37/(I$58-I$53)</f>
        <v>0.40151106314085266</v>
      </c>
      <c r="AH37" s="31">
        <f>J37/(J$58-J$53)</f>
        <v>0.40980187695516163</v>
      </c>
      <c r="AI37" s="31">
        <f>K37/(K$58-K$53)</f>
        <v>0.42576306259699948</v>
      </c>
    </row>
    <row r="38" spans="1:36" x14ac:dyDescent="0.2">
      <c r="A38" s="10" t="s">
        <v>2</v>
      </c>
      <c r="B38" s="19">
        <v>7</v>
      </c>
      <c r="C38" s="19">
        <v>8</v>
      </c>
      <c r="D38" s="19">
        <v>6</v>
      </c>
      <c r="E38" s="19">
        <v>7</v>
      </c>
      <c r="F38" s="19">
        <v>6</v>
      </c>
      <c r="G38" s="19">
        <v>4</v>
      </c>
      <c r="H38" s="19">
        <v>5</v>
      </c>
      <c r="I38" s="19">
        <v>2</v>
      </c>
      <c r="J38" s="19">
        <v>0</v>
      </c>
      <c r="K38" s="19">
        <v>1</v>
      </c>
      <c r="L38" s="19"/>
      <c r="M38" s="10" t="s">
        <v>2</v>
      </c>
      <c r="N38" s="31">
        <f>B38/B$58</f>
        <v>4.0322580645161289E-3</v>
      </c>
      <c r="O38" s="76">
        <f>C38/C$58</f>
        <v>4.2712226374799784E-3</v>
      </c>
      <c r="P38" s="76">
        <f>D38/D$58</f>
        <v>2.9382957884427031E-3</v>
      </c>
      <c r="Q38" s="76">
        <f>E38/E$58</f>
        <v>3.3301617507136062E-3</v>
      </c>
      <c r="R38" s="76">
        <f>F38/F$58</f>
        <v>2.819548872180451E-3</v>
      </c>
      <c r="S38" s="76">
        <f>G38/G$58</f>
        <v>1.99501246882793E-3</v>
      </c>
      <c r="T38" s="76">
        <f>H38/H$58</f>
        <v>2.4752475247524753E-3</v>
      </c>
      <c r="U38" s="76">
        <f>I38/I$58</f>
        <v>1.0183299389002036E-3</v>
      </c>
      <c r="V38" s="76">
        <f>J38/J$58</f>
        <v>0</v>
      </c>
      <c r="W38" s="76">
        <f>K38/K$58</f>
        <v>4.9309664694280081E-4</v>
      </c>
      <c r="X38" s="37"/>
      <c r="Y38" s="10" t="s">
        <v>2</v>
      </c>
      <c r="Z38" s="31">
        <f>B38/(B$58-B$53)</f>
        <v>4.736129905277402E-3</v>
      </c>
      <c r="AA38" s="31">
        <f>C38/(C$58-C$53)</f>
        <v>5.3262316910785623E-3</v>
      </c>
      <c r="AB38" s="31">
        <f>D38/(D$58-D$53)</f>
        <v>3.8560411311053984E-3</v>
      </c>
      <c r="AC38" s="31">
        <f>E38/(E$58-E$53)</f>
        <v>4.3640897755610969E-3</v>
      </c>
      <c r="AD38" s="31">
        <f>F38/(F$58-F$53)</f>
        <v>3.3764772087788407E-3</v>
      </c>
      <c r="AE38" s="31">
        <f>G38/(G$58-G$53)</f>
        <v>2.205071664829107E-3</v>
      </c>
      <c r="AF38" s="31">
        <f>H38/(H$58-H$53)</f>
        <v>2.6595744680851063E-3</v>
      </c>
      <c r="AG38" s="31">
        <f>I38/(I$58-I$53)</f>
        <v>1.0793308148947653E-3</v>
      </c>
      <c r="AH38" s="31">
        <f>J38/(J$58-J$53)</f>
        <v>0</v>
      </c>
      <c r="AI38" s="31">
        <f>K38/(K$58-K$53)</f>
        <v>5.1733057423693739E-4</v>
      </c>
    </row>
    <row r="39" spans="1:36" x14ac:dyDescent="0.2">
      <c r="A39" s="10" t="s">
        <v>13</v>
      </c>
      <c r="B39" s="19"/>
      <c r="C39" s="19"/>
      <c r="D39" s="19"/>
      <c r="E39" s="19"/>
      <c r="F39" s="19">
        <v>2</v>
      </c>
      <c r="G39" s="19">
        <v>2</v>
      </c>
      <c r="H39" s="19">
        <v>4</v>
      </c>
      <c r="I39" s="19">
        <v>1</v>
      </c>
      <c r="J39" s="19">
        <v>2</v>
      </c>
      <c r="K39" s="19">
        <v>0</v>
      </c>
      <c r="L39" s="19"/>
      <c r="M39" s="10" t="s">
        <v>13</v>
      </c>
      <c r="N39" s="31">
        <f>B39/B$58</f>
        <v>0</v>
      </c>
      <c r="O39" s="76">
        <f>C39/C$58</f>
        <v>0</v>
      </c>
      <c r="P39" s="76">
        <f>D39/D$58</f>
        <v>0</v>
      </c>
      <c r="Q39" s="76">
        <f>E39/E$58</f>
        <v>0</v>
      </c>
      <c r="R39" s="76">
        <f>F39/F$58</f>
        <v>9.3984962406015032E-4</v>
      </c>
      <c r="S39" s="76">
        <f>G39/G$58</f>
        <v>9.9750623441396502E-4</v>
      </c>
      <c r="T39" s="76">
        <f>H39/H$58</f>
        <v>1.9801980198019802E-3</v>
      </c>
      <c r="U39" s="76">
        <f>I39/I$58</f>
        <v>5.0916496945010179E-4</v>
      </c>
      <c r="V39" s="76">
        <f>J39/J$58</f>
        <v>1.00150225338007E-3</v>
      </c>
      <c r="W39" s="76">
        <f>K39/K$58</f>
        <v>0</v>
      </c>
      <c r="X39" s="37"/>
      <c r="Y39" s="10" t="s">
        <v>13</v>
      </c>
      <c r="Z39" s="31">
        <f>B39/(B$58-B$53)</f>
        <v>0</v>
      </c>
      <c r="AA39" s="31">
        <f>C39/(C$58-C$53)</f>
        <v>0</v>
      </c>
      <c r="AB39" s="31">
        <f>D39/(D$58-D$53)</f>
        <v>0</v>
      </c>
      <c r="AC39" s="31">
        <f>E39/(E$58-E$53)</f>
        <v>0</v>
      </c>
      <c r="AD39" s="31">
        <f>F39/(F$58-F$53)</f>
        <v>1.1254924029262803E-3</v>
      </c>
      <c r="AE39" s="31">
        <f>G39/(G$58-G$53)</f>
        <v>1.1025358324145535E-3</v>
      </c>
      <c r="AF39" s="31">
        <f>H39/(H$58-H$53)</f>
        <v>2.1276595744680851E-3</v>
      </c>
      <c r="AG39" s="31">
        <f>I39/(I$58-I$53)</f>
        <v>5.3966540744738263E-4</v>
      </c>
      <c r="AH39" s="31">
        <f>J39/(J$58-J$53)</f>
        <v>1.0427528675703858E-3</v>
      </c>
      <c r="AI39" s="31">
        <f>K39/(K$58-K$53)</f>
        <v>0</v>
      </c>
    </row>
    <row r="40" spans="1:36" x14ac:dyDescent="0.2">
      <c r="A40" s="10" t="s">
        <v>4</v>
      </c>
      <c r="B40" s="26">
        <v>47</v>
      </c>
      <c r="C40" s="26">
        <v>37</v>
      </c>
      <c r="D40" s="26">
        <v>44</v>
      </c>
      <c r="E40" s="26">
        <v>36</v>
      </c>
      <c r="F40" s="26">
        <v>56</v>
      </c>
      <c r="G40" s="26">
        <v>41</v>
      </c>
      <c r="H40" s="26">
        <v>76</v>
      </c>
      <c r="I40" s="26">
        <v>69</v>
      </c>
      <c r="J40" s="26">
        <v>63</v>
      </c>
      <c r="K40" s="26">
        <v>60</v>
      </c>
      <c r="L40" s="23"/>
      <c r="M40" s="10" t="s">
        <v>4</v>
      </c>
      <c r="N40" s="33">
        <f>B40/B$58</f>
        <v>2.707373271889401E-2</v>
      </c>
      <c r="O40" s="82">
        <f>C40/C$58</f>
        <v>1.9754404698344902E-2</v>
      </c>
      <c r="P40" s="82">
        <f>D40/D$58</f>
        <v>2.1547502448579822E-2</v>
      </c>
      <c r="Q40" s="82">
        <f>E40/E$58</f>
        <v>1.7126546146527116E-2</v>
      </c>
      <c r="R40" s="82">
        <f>F40/F$58</f>
        <v>2.6315789473684209E-2</v>
      </c>
      <c r="S40" s="82">
        <f>G40/G$58</f>
        <v>2.0448877805486283E-2</v>
      </c>
      <c r="T40" s="82">
        <f>H40/H$58</f>
        <v>3.7623762376237622E-2</v>
      </c>
      <c r="U40" s="82">
        <f>I40/I$58</f>
        <v>3.5132382892057029E-2</v>
      </c>
      <c r="V40" s="82">
        <f>J40/J$58</f>
        <v>3.1547320981472206E-2</v>
      </c>
      <c r="W40" s="82">
        <f>K40/K$58</f>
        <v>2.9585798816568046E-2</v>
      </c>
      <c r="X40" s="37"/>
      <c r="Y40" s="10" t="s">
        <v>4</v>
      </c>
      <c r="Z40" s="33">
        <f>B40/(B$58-B$53)</f>
        <v>3.1799729364005415E-2</v>
      </c>
      <c r="AA40" s="33">
        <f>C40/(C$58-C$53)</f>
        <v>2.4633821571238348E-2</v>
      </c>
      <c r="AB40" s="33">
        <f>D40/(D$58-D$53)</f>
        <v>2.8277634961439587E-2</v>
      </c>
      <c r="AC40" s="33">
        <f>E40/(E$58-E$53)</f>
        <v>2.2443890274314215E-2</v>
      </c>
      <c r="AD40" s="33">
        <f>F40/(F$58-F$53)</f>
        <v>3.1513787281935844E-2</v>
      </c>
      <c r="AE40" s="33">
        <f>G40/(G$58-G$53)</f>
        <v>2.2601984564498346E-2</v>
      </c>
      <c r="AF40" s="33">
        <f>H40/(H$58-H$53)</f>
        <v>4.042553191489362E-2</v>
      </c>
      <c r="AG40" s="33">
        <f>I40/(I$58-I$53)</f>
        <v>3.7236913113869403E-2</v>
      </c>
      <c r="AH40" s="33">
        <f>J40/(J$58-J$53)</f>
        <v>3.2846715328467155E-2</v>
      </c>
      <c r="AI40" s="33">
        <f>K40/(K$58-K$53)</f>
        <v>3.1039834454216243E-2</v>
      </c>
    </row>
    <row r="41" spans="1:36" x14ac:dyDescent="0.2">
      <c r="A41" s="67" t="s">
        <v>24</v>
      </c>
      <c r="B41" s="54">
        <f>SUM(B37:B40)</f>
        <v>515</v>
      </c>
      <c r="C41" s="54">
        <f t="shared" ref="C41:H41" si="6">SUM(C37:C40)</f>
        <v>544</v>
      </c>
      <c r="D41" s="54">
        <f t="shared" si="6"/>
        <v>611</v>
      </c>
      <c r="E41" s="54">
        <f t="shared" si="6"/>
        <v>608</v>
      </c>
      <c r="F41" s="54">
        <f t="shared" si="6"/>
        <v>716</v>
      </c>
      <c r="G41" s="54">
        <f t="shared" si="6"/>
        <v>737</v>
      </c>
      <c r="H41" s="54">
        <f t="shared" si="6"/>
        <v>804</v>
      </c>
      <c r="I41" s="54">
        <v>816</v>
      </c>
      <c r="J41" s="54">
        <f>J37+J38+J39+J40</f>
        <v>851</v>
      </c>
      <c r="K41" s="54">
        <f>K37+K38+K39+K40</f>
        <v>884</v>
      </c>
      <c r="L41" s="54"/>
      <c r="M41" s="67" t="s">
        <v>24</v>
      </c>
      <c r="N41" s="32">
        <f>B41/B$58</f>
        <v>0.29665898617511521</v>
      </c>
      <c r="O41" s="55">
        <f>C41/C$58</f>
        <v>0.29044313934863852</v>
      </c>
      <c r="P41" s="55">
        <f>D41/D$58</f>
        <v>0.29921645445641526</v>
      </c>
      <c r="Q41" s="55">
        <f>E41/E$58</f>
        <v>0.28924833491912466</v>
      </c>
      <c r="R41" s="55">
        <f>F41/F$58</f>
        <v>0.33646616541353386</v>
      </c>
      <c r="S41" s="55">
        <f>G41/G$58</f>
        <v>0.36758104738154612</v>
      </c>
      <c r="T41" s="55">
        <f>H41/H$58</f>
        <v>0.39801980198019804</v>
      </c>
      <c r="U41" s="55">
        <f>I41/I$58</f>
        <v>0.41547861507128309</v>
      </c>
      <c r="V41" s="55">
        <f>J41/J$58</f>
        <v>0.42613920881321982</v>
      </c>
      <c r="W41" s="55">
        <f>K41/K$58</f>
        <v>0.4358974358974359</v>
      </c>
      <c r="X41" s="40"/>
      <c r="Y41" s="67" t="s">
        <v>24</v>
      </c>
      <c r="Z41" s="32">
        <f>SUM(Z37:Z40)</f>
        <v>0.34844384303112313</v>
      </c>
      <c r="AA41" s="32">
        <f t="shared" ref="AA41:AG41" si="7">SUM(AA37:AA40)</f>
        <v>0.36218375499334216</v>
      </c>
      <c r="AB41" s="32">
        <f t="shared" si="7"/>
        <v>0.39267352185089971</v>
      </c>
      <c r="AC41" s="32">
        <f t="shared" si="7"/>
        <v>0.37905236907730672</v>
      </c>
      <c r="AD41" s="32">
        <f t="shared" si="7"/>
        <v>0.40292628024760824</v>
      </c>
      <c r="AE41" s="32">
        <f t="shared" si="7"/>
        <v>0.40628445424476295</v>
      </c>
      <c r="AF41" s="32">
        <f t="shared" si="7"/>
        <v>0.42765957446808511</v>
      </c>
      <c r="AG41" s="31">
        <f t="shared" si="7"/>
        <v>0.44036697247706419</v>
      </c>
      <c r="AH41" s="31">
        <f>SUM(AH37:AH40)</f>
        <v>0.44369134515119918</v>
      </c>
      <c r="AI41" s="31">
        <f>SUM(AI37:AI40)</f>
        <v>0.45732022762545266</v>
      </c>
    </row>
    <row r="42" spans="1:36" x14ac:dyDescent="0.2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61"/>
      <c r="O42" s="84"/>
      <c r="P42" s="84"/>
      <c r="Q42" s="84"/>
      <c r="R42" s="84"/>
      <c r="S42" s="84"/>
      <c r="T42" s="84"/>
      <c r="U42" s="84"/>
      <c r="V42" s="84"/>
      <c r="W42" s="84"/>
      <c r="X42" s="9"/>
      <c r="Y42" s="11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6" x14ac:dyDescent="0.2">
      <c r="A43" s="8" t="s">
        <v>17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8" t="s">
        <v>17</v>
      </c>
      <c r="N43" s="62"/>
      <c r="O43" s="85"/>
      <c r="P43" s="85"/>
      <c r="Q43" s="85"/>
      <c r="R43" s="85"/>
      <c r="S43" s="85"/>
      <c r="T43" s="85"/>
      <c r="U43" s="85"/>
      <c r="V43" s="85"/>
      <c r="W43" s="85"/>
      <c r="X43" s="14"/>
      <c r="Y43" s="8" t="s">
        <v>17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6" x14ac:dyDescent="0.2">
      <c r="A44" s="10" t="s">
        <v>3</v>
      </c>
      <c r="B44" s="23">
        <v>53</v>
      </c>
      <c r="C44" s="23">
        <v>79</v>
      </c>
      <c r="D44" s="23">
        <v>89</v>
      </c>
      <c r="E44" s="23">
        <v>92</v>
      </c>
      <c r="F44" s="23">
        <v>93</v>
      </c>
      <c r="G44" s="23">
        <v>69</v>
      </c>
      <c r="H44" s="23">
        <v>68</v>
      </c>
      <c r="I44" s="23">
        <v>79</v>
      </c>
      <c r="J44" s="23">
        <v>87</v>
      </c>
      <c r="K44" s="23">
        <v>87</v>
      </c>
      <c r="L44" s="23"/>
      <c r="M44" s="10" t="s">
        <v>3</v>
      </c>
      <c r="N44" s="31">
        <f>B44/B$58</f>
        <v>3.0529953917050691E-2</v>
      </c>
      <c r="O44" s="76">
        <f>C44/C$58</f>
        <v>4.217832354511479E-2</v>
      </c>
      <c r="P44" s="76">
        <f>D44/D$58</f>
        <v>4.35847208619001E-2</v>
      </c>
      <c r="Q44" s="76">
        <f>E44/E$58</f>
        <v>4.3767840152235969E-2</v>
      </c>
      <c r="R44" s="76">
        <f>F44/F$58</f>
        <v>4.3703007518796994E-2</v>
      </c>
      <c r="S44" s="76">
        <f>G44/G$58</f>
        <v>3.4413965087281798E-2</v>
      </c>
      <c r="T44" s="76">
        <f>H44/H$58</f>
        <v>3.3663366336633666E-2</v>
      </c>
      <c r="U44" s="76">
        <f>I44/I$58</f>
        <v>4.0224032586558045E-2</v>
      </c>
      <c r="V44" s="76">
        <f>J44/J$58</f>
        <v>4.3565348022033053E-2</v>
      </c>
      <c r="W44" s="76">
        <f>K44/K$58</f>
        <v>4.2899408284023666E-2</v>
      </c>
      <c r="X44" s="37"/>
      <c r="Y44" s="10" t="s">
        <v>3</v>
      </c>
      <c r="Z44" s="31">
        <f>B44/(B$58-B$53)</f>
        <v>3.5859269282814611E-2</v>
      </c>
      <c r="AA44" s="31">
        <f>C44/(C$58-C$53)</f>
        <v>5.25965379494008E-2</v>
      </c>
      <c r="AB44" s="31">
        <f>D44/(D$58-D$53)</f>
        <v>5.719794344473008E-2</v>
      </c>
      <c r="AC44" s="31">
        <f>E44/(E$58-E$53)</f>
        <v>5.7356608478802994E-2</v>
      </c>
      <c r="AD44" s="31">
        <f>F44/(F$58-F$53)</f>
        <v>5.2335396736072029E-2</v>
      </c>
      <c r="AE44" s="31">
        <f>G44/(G$58-G$53)</f>
        <v>3.8037486218302094E-2</v>
      </c>
      <c r="AF44" s="31">
        <f>H44/(H$58-H$53)</f>
        <v>3.6170212765957444E-2</v>
      </c>
      <c r="AG44" s="31">
        <f>I44/(I$58-I$53)</f>
        <v>4.2633567188343227E-2</v>
      </c>
      <c r="AH44" s="31">
        <f>J44/(J$58-J$53)</f>
        <v>4.5359749739311783E-2</v>
      </c>
      <c r="AI44" s="31">
        <f>K44/(K$58-K$53)</f>
        <v>4.5007759958613551E-2</v>
      </c>
    </row>
    <row r="45" spans="1:36" x14ac:dyDescent="0.2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61"/>
      <c r="O45" s="84"/>
      <c r="P45" s="84"/>
      <c r="Q45" s="84"/>
      <c r="R45" s="84"/>
      <c r="S45" s="84"/>
      <c r="T45" s="84"/>
      <c r="U45" s="84"/>
      <c r="V45" s="84"/>
      <c r="W45" s="84"/>
      <c r="X45" s="9"/>
      <c r="Y45" s="11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6" x14ac:dyDescent="0.2">
      <c r="A46" s="8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8" t="s">
        <v>18</v>
      </c>
      <c r="N46" s="62"/>
      <c r="O46" s="85"/>
      <c r="P46" s="85"/>
      <c r="Q46" s="85"/>
      <c r="R46" s="85"/>
      <c r="S46" s="85"/>
      <c r="T46" s="85"/>
      <c r="U46" s="85"/>
      <c r="V46" s="85"/>
      <c r="W46" s="85"/>
      <c r="X46" s="14"/>
      <c r="Y46" s="8" t="s">
        <v>18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6" x14ac:dyDescent="0.2">
      <c r="A47" s="10" t="s">
        <v>5</v>
      </c>
      <c r="B47" s="23">
        <v>726</v>
      </c>
      <c r="C47" s="23">
        <v>704</v>
      </c>
      <c r="D47" s="23">
        <v>671</v>
      </c>
      <c r="E47" s="23">
        <v>727</v>
      </c>
      <c r="F47" s="23">
        <v>817</v>
      </c>
      <c r="G47" s="23">
        <v>875</v>
      </c>
      <c r="H47" s="23">
        <v>874</v>
      </c>
      <c r="I47" s="23">
        <v>828</v>
      </c>
      <c r="J47" s="23">
        <v>824</v>
      </c>
      <c r="K47" s="23">
        <v>771</v>
      </c>
      <c r="L47" s="23"/>
      <c r="M47" s="10" t="s">
        <v>5</v>
      </c>
      <c r="N47" s="31">
        <f>B47/B$58</f>
        <v>0.41820276497695852</v>
      </c>
      <c r="O47" s="76">
        <f>C47/C$58</f>
        <v>0.37586759209823811</v>
      </c>
      <c r="P47" s="76">
        <f>D47/D$58</f>
        <v>0.32859941234084233</v>
      </c>
      <c r="Q47" s="76">
        <f>E47/E$58</f>
        <v>0.34586108468125593</v>
      </c>
      <c r="R47" s="76">
        <f>F47/F$58</f>
        <v>0.38392857142857145</v>
      </c>
      <c r="S47" s="76">
        <f>G47/G$58</f>
        <v>0.43640897755610975</v>
      </c>
      <c r="T47" s="76">
        <f>H47/H$58</f>
        <v>0.43267326732673267</v>
      </c>
      <c r="U47" s="76">
        <f>I47/I$58</f>
        <v>0.42158859470468429</v>
      </c>
      <c r="V47" s="76">
        <f>J47/J$58</f>
        <v>0.4126189283925889</v>
      </c>
      <c r="W47" s="76">
        <f>K47/K$58</f>
        <v>0.38017751479289941</v>
      </c>
      <c r="X47" s="37"/>
      <c r="Y47" s="10" t="s">
        <v>5</v>
      </c>
      <c r="Z47" s="31">
        <f>B47/(B$58-B$53)</f>
        <v>0.49120433017591342</v>
      </c>
      <c r="AA47" s="31">
        <f>C47/(C$58-C$53)</f>
        <v>0.46870838881491345</v>
      </c>
      <c r="AB47" s="31">
        <f>D47/(D$58-D$53)</f>
        <v>0.43123393316195374</v>
      </c>
      <c r="AC47" s="31">
        <f>E47/(E$58-E$53)</f>
        <v>0.45324189526184538</v>
      </c>
      <c r="AD47" s="31">
        <f>F47/(F$58-F$53)</f>
        <v>0.45976364659538549</v>
      </c>
      <c r="AE47" s="31">
        <f>G47/(G$58-G$53)</f>
        <v>0.48235942668136716</v>
      </c>
      <c r="AF47" s="31">
        <f>H47/(H$58-H$53)</f>
        <v>0.46489361702127657</v>
      </c>
      <c r="AG47" s="31">
        <f>I47/(I$58-I$53)</f>
        <v>0.44684295736643281</v>
      </c>
      <c r="AH47" s="31">
        <f>J47/(J$58-J$53)</f>
        <v>0.42961418143899893</v>
      </c>
      <c r="AI47" s="31">
        <f>K47/(K$58-K$53)</f>
        <v>0.39886187273667872</v>
      </c>
    </row>
    <row r="48" spans="1:36" x14ac:dyDescent="0.2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61"/>
      <c r="O48" s="84"/>
      <c r="P48" s="84"/>
      <c r="Q48" s="84"/>
      <c r="R48" s="84"/>
      <c r="S48" s="84"/>
      <c r="T48" s="84"/>
      <c r="U48" s="84"/>
      <c r="V48" s="84"/>
      <c r="W48" s="84"/>
      <c r="X48" s="9"/>
      <c r="Y48" s="11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">
      <c r="A49" s="8" t="s">
        <v>25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8" t="s">
        <v>25</v>
      </c>
      <c r="N49" s="62"/>
      <c r="O49" s="85"/>
      <c r="P49" s="85"/>
      <c r="Q49" s="85"/>
      <c r="R49" s="85"/>
      <c r="S49" s="85"/>
      <c r="T49" s="85"/>
      <c r="U49" s="85"/>
      <c r="V49" s="85"/>
      <c r="W49" s="85"/>
      <c r="X49" s="14"/>
      <c r="Y49" s="8" t="s">
        <v>25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x14ac:dyDescent="0.2">
      <c r="A50" s="10" t="s">
        <v>25</v>
      </c>
      <c r="B50" s="19"/>
      <c r="C50" s="19"/>
      <c r="D50" s="19"/>
      <c r="E50" s="19"/>
      <c r="F50" s="19">
        <v>25</v>
      </c>
      <c r="G50" s="19">
        <v>35</v>
      </c>
      <c r="H50" s="19">
        <v>41</v>
      </c>
      <c r="I50" s="19">
        <v>47</v>
      </c>
      <c r="J50" s="19">
        <v>47</v>
      </c>
      <c r="K50" s="19">
        <v>46</v>
      </c>
      <c r="L50" s="19"/>
      <c r="M50" s="10" t="s">
        <v>25</v>
      </c>
      <c r="N50" s="31">
        <f>B50/B$58</f>
        <v>0</v>
      </c>
      <c r="O50" s="76">
        <f>C50/C$58</f>
        <v>0</v>
      </c>
      <c r="P50" s="76">
        <f>D50/D$58</f>
        <v>0</v>
      </c>
      <c r="Q50" s="76">
        <f>E50/E$58</f>
        <v>0</v>
      </c>
      <c r="R50" s="76">
        <f>F50/F$58</f>
        <v>1.1748120300751879E-2</v>
      </c>
      <c r="S50" s="76">
        <f>G50/G$58</f>
        <v>1.7456359102244388E-2</v>
      </c>
      <c r="T50" s="76">
        <f>H50/H$58</f>
        <v>2.0297029702970298E-2</v>
      </c>
      <c r="U50" s="76">
        <f>I50/I$58</f>
        <v>2.3930753564154784E-2</v>
      </c>
      <c r="V50" s="76">
        <f>J50/J$58</f>
        <v>2.3535302954431646E-2</v>
      </c>
      <c r="W50" s="76">
        <f>K50/K$58</f>
        <v>2.2682445759368838E-2</v>
      </c>
      <c r="X50" s="37"/>
      <c r="Y50" s="10" t="s">
        <v>25</v>
      </c>
      <c r="Z50" s="31">
        <f>B50/(B$58-B$53)</f>
        <v>0</v>
      </c>
      <c r="AA50" s="31">
        <f>C50/(C$58-C$53)</f>
        <v>0</v>
      </c>
      <c r="AB50" s="31">
        <f>D50/(D$58-D$53)</f>
        <v>0</v>
      </c>
      <c r="AC50" s="31">
        <f>E50/(E$58-E$53)</f>
        <v>0</v>
      </c>
      <c r="AD50" s="31">
        <f>F50/(F$58-F$53)</f>
        <v>1.4068655036578503E-2</v>
      </c>
      <c r="AE50" s="31">
        <f>G50/(G$58-G$53)</f>
        <v>1.9294377067254686E-2</v>
      </c>
      <c r="AF50" s="31">
        <f>H50/(H$58-H$53)</f>
        <v>2.1808510638297873E-2</v>
      </c>
      <c r="AG50" s="31">
        <f>I50/(I$58-I$53)</f>
        <v>2.5364274150026983E-2</v>
      </c>
      <c r="AH50" s="31">
        <f>J50/(J$58-J$53)</f>
        <v>2.4504692387904068E-2</v>
      </c>
      <c r="AI50" s="31">
        <f>K50/(K$58-K$53)</f>
        <v>2.379720641489912E-2</v>
      </c>
    </row>
    <row r="51" spans="1:35" x14ac:dyDescent="0.2">
      <c r="A51" s="1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1"/>
      <c r="N51" s="61"/>
      <c r="O51" s="84"/>
      <c r="P51" s="84"/>
      <c r="Q51" s="84"/>
      <c r="R51" s="84"/>
      <c r="S51" s="84"/>
      <c r="T51" s="84"/>
      <c r="U51" s="84"/>
      <c r="V51" s="84"/>
      <c r="W51" s="84"/>
      <c r="X51" s="9"/>
      <c r="Y51" s="11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">
      <c r="A52" s="8" t="s">
        <v>19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8" t="s">
        <v>19</v>
      </c>
      <c r="N52" s="62"/>
      <c r="O52" s="85"/>
      <c r="P52" s="85"/>
      <c r="Q52" s="85"/>
      <c r="R52" s="85"/>
      <c r="S52" s="85"/>
      <c r="T52" s="85"/>
      <c r="U52" s="85"/>
      <c r="V52" s="85"/>
      <c r="W52" s="85"/>
      <c r="X52" s="14"/>
      <c r="Y52" s="8" t="s">
        <v>19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x14ac:dyDescent="0.2">
      <c r="A53" s="13" t="s">
        <v>19</v>
      </c>
      <c r="B53" s="28">
        <v>258</v>
      </c>
      <c r="C53" s="28">
        <v>371</v>
      </c>
      <c r="D53" s="28">
        <v>486</v>
      </c>
      <c r="E53" s="28">
        <v>498</v>
      </c>
      <c r="F53" s="28">
        <v>351</v>
      </c>
      <c r="G53" s="28">
        <v>191</v>
      </c>
      <c r="H53" s="28">
        <v>140</v>
      </c>
      <c r="I53" s="28">
        <v>111</v>
      </c>
      <c r="J53" s="28">
        <v>79</v>
      </c>
      <c r="K53" s="28">
        <v>95</v>
      </c>
      <c r="L53" s="28"/>
      <c r="M53" s="13" t="s">
        <v>19</v>
      </c>
      <c r="N53" s="31">
        <f>B53/B$58</f>
        <v>0.14861751152073732</v>
      </c>
      <c r="O53" s="76">
        <f>C53/C$58</f>
        <v>0.19807794981313401</v>
      </c>
      <c r="P53" s="76">
        <f>D53/D$58</f>
        <v>0.23800195886385897</v>
      </c>
      <c r="Q53" s="76">
        <f>E53/E$58</f>
        <v>0.23691722169362511</v>
      </c>
      <c r="R53" s="76">
        <f>F53/F$58</f>
        <v>0.16494360902255639</v>
      </c>
      <c r="S53" s="76">
        <f>G53/G$58</f>
        <v>9.5261845386533664E-2</v>
      </c>
      <c r="T53" s="76">
        <f>H53/H$58</f>
        <v>6.9306930693069313E-2</v>
      </c>
      <c r="U53" s="76">
        <f>I53/I$58</f>
        <v>5.6517311608961306E-2</v>
      </c>
      <c r="V53" s="76">
        <f>J53/J$58</f>
        <v>3.9559339008512766E-2</v>
      </c>
      <c r="W53" s="76">
        <f>K53/K$58</f>
        <v>4.6844181459566078E-2</v>
      </c>
      <c r="X53" s="37"/>
      <c r="Y53" s="13" t="s">
        <v>19</v>
      </c>
      <c r="Z53" s="34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</row>
    <row r="54" spans="1:35" x14ac:dyDescent="0.2">
      <c r="A54" s="1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1"/>
      <c r="N54" s="61"/>
      <c r="O54" s="84"/>
      <c r="P54" s="84"/>
      <c r="Q54" s="84"/>
      <c r="R54" s="84"/>
      <c r="S54" s="84"/>
      <c r="T54" s="84"/>
      <c r="U54" s="84"/>
      <c r="V54" s="84"/>
      <c r="W54" s="84"/>
      <c r="X54" s="9"/>
      <c r="Y54" s="11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">
      <c r="A55" s="15" t="s">
        <v>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5" t="s">
        <v>6</v>
      </c>
      <c r="N55" s="62"/>
      <c r="O55" s="85"/>
      <c r="P55" s="85"/>
      <c r="Q55" s="85"/>
      <c r="R55" s="85"/>
      <c r="S55" s="85"/>
      <c r="T55" s="85"/>
      <c r="U55" s="85"/>
      <c r="V55" s="85"/>
      <c r="W55" s="85"/>
      <c r="X55" s="14"/>
      <c r="Y55" s="15" t="s">
        <v>6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">
      <c r="A56" s="10" t="s">
        <v>6</v>
      </c>
      <c r="B56" s="19">
        <v>184</v>
      </c>
      <c r="C56" s="19">
        <v>175</v>
      </c>
      <c r="D56" s="19">
        <v>185</v>
      </c>
      <c r="E56" s="19">
        <v>177</v>
      </c>
      <c r="F56" s="19">
        <v>126</v>
      </c>
      <c r="G56" s="19">
        <v>98</v>
      </c>
      <c r="H56" s="19">
        <v>93</v>
      </c>
      <c r="I56" s="19">
        <v>83</v>
      </c>
      <c r="J56" s="19">
        <v>109</v>
      </c>
      <c r="K56" s="19">
        <v>145</v>
      </c>
      <c r="L56" s="19"/>
      <c r="M56" s="10" t="s">
        <v>6</v>
      </c>
      <c r="N56" s="31">
        <f>B56/B$58</f>
        <v>0.10599078341013825</v>
      </c>
      <c r="O56" s="76">
        <f>C56/C$58</f>
        <v>9.3432995194874538E-2</v>
      </c>
      <c r="P56" s="76">
        <f>D56/D$58</f>
        <v>9.059745347698335E-2</v>
      </c>
      <c r="Q56" s="76">
        <f>E56/E$58</f>
        <v>8.4205518553758324E-2</v>
      </c>
      <c r="R56" s="76">
        <f>F56/F$58</f>
        <v>5.921052631578947E-2</v>
      </c>
      <c r="S56" s="76">
        <f>G56/G$58</f>
        <v>4.8877805486284287E-2</v>
      </c>
      <c r="T56" s="76">
        <f>H56/H$58</f>
        <v>4.6039603960396039E-2</v>
      </c>
      <c r="U56" s="76">
        <f>I56/I$58</f>
        <v>4.226069246435845E-2</v>
      </c>
      <c r="V56" s="76">
        <f>J56/J$58</f>
        <v>5.4581872809213818E-2</v>
      </c>
      <c r="W56" s="76">
        <f>K56/K$58</f>
        <v>7.1499013806706119E-2</v>
      </c>
      <c r="X56" s="37"/>
      <c r="Y56" s="10" t="s">
        <v>6</v>
      </c>
      <c r="Z56" s="31">
        <f>B56/(B$58-B$53)</f>
        <v>0.12449255751014884</v>
      </c>
      <c r="AA56" s="31">
        <f>C56/(C$58-C$53)</f>
        <v>0.11651131824234354</v>
      </c>
      <c r="AB56" s="31">
        <f>D56/(D$58-D$53)</f>
        <v>0.11889460154241645</v>
      </c>
      <c r="AC56" s="31">
        <f>E56/(E$58-E$53)</f>
        <v>0.11034912718204488</v>
      </c>
      <c r="AD56" s="31">
        <f>F56/(F$58-F$53)</f>
        <v>7.0906021384355658E-2</v>
      </c>
      <c r="AE56" s="31">
        <f>G56/(G$58-G$53)</f>
        <v>5.4024255788313123E-2</v>
      </c>
      <c r="AF56" s="31">
        <f>H56/(H$58-H$53)</f>
        <v>4.9468085106382981E-2</v>
      </c>
      <c r="AG56" s="31">
        <f>I56/(I$58-I$53)</f>
        <v>4.4792228818132759E-2</v>
      </c>
      <c r="AH56" s="31">
        <f>J56/(J$58-J$53)</f>
        <v>5.6830031282586027E-2</v>
      </c>
      <c r="AI56" s="31">
        <f>K56/(K$58-K$53)</f>
        <v>7.501293326435593E-2</v>
      </c>
    </row>
    <row r="57" spans="1:35" x14ac:dyDescent="0.2">
      <c r="A57" s="21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91"/>
      <c r="M57" s="21"/>
      <c r="N57" s="65"/>
      <c r="O57" s="86"/>
      <c r="P57" s="86"/>
      <c r="Q57" s="86"/>
      <c r="R57" s="86"/>
      <c r="S57" s="86"/>
      <c r="T57" s="86"/>
      <c r="U57" s="86"/>
      <c r="V57" s="86"/>
      <c r="W57" s="86"/>
      <c r="X57" s="9"/>
      <c r="Y57" s="21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35" x14ac:dyDescent="0.2">
      <c r="A58" s="17" t="s">
        <v>30</v>
      </c>
      <c r="B58" s="18">
        <f>B41+B44+B47+B50+B53+B56</f>
        <v>1736</v>
      </c>
      <c r="C58" s="18">
        <f t="shared" ref="C58:I58" si="8">C41+C44+C47+C50+C53+C56</f>
        <v>1873</v>
      </c>
      <c r="D58" s="18">
        <f t="shared" si="8"/>
        <v>2042</v>
      </c>
      <c r="E58" s="18">
        <f t="shared" si="8"/>
        <v>2102</v>
      </c>
      <c r="F58" s="18">
        <f t="shared" si="8"/>
        <v>2128</v>
      </c>
      <c r="G58" s="18">
        <f t="shared" si="8"/>
        <v>2005</v>
      </c>
      <c r="H58" s="18">
        <f t="shared" si="8"/>
        <v>2020</v>
      </c>
      <c r="I58" s="18">
        <f t="shared" si="8"/>
        <v>1964</v>
      </c>
      <c r="J58" s="18">
        <f>J41+J44+J47+J50+J53+J56</f>
        <v>1997</v>
      </c>
      <c r="K58" s="18">
        <f>K41+K44+K47+K50+K53+K56</f>
        <v>2028</v>
      </c>
      <c r="L58" s="18"/>
      <c r="M58" s="17" t="s">
        <v>30</v>
      </c>
      <c r="N58" s="32">
        <f>B58/B$58</f>
        <v>1</v>
      </c>
      <c r="O58" s="55">
        <f>C58/C$58</f>
        <v>1</v>
      </c>
      <c r="P58" s="55">
        <f>D58/D$58</f>
        <v>1</v>
      </c>
      <c r="Q58" s="55">
        <f>E58/E$58</f>
        <v>1</v>
      </c>
      <c r="R58" s="55">
        <f>F58/F$58</f>
        <v>1</v>
      </c>
      <c r="S58" s="55">
        <f>G58/G$58</f>
        <v>1</v>
      </c>
      <c r="T58" s="55">
        <f>H58/H$58</f>
        <v>1</v>
      </c>
      <c r="U58" s="55">
        <f>I58/I$58</f>
        <v>1</v>
      </c>
      <c r="V58" s="55">
        <f>J58/J$58</f>
        <v>1</v>
      </c>
      <c r="W58" s="55">
        <f>K58/K$58</f>
        <v>1</v>
      </c>
      <c r="X58" s="37"/>
      <c r="Y58" s="17" t="s">
        <v>30</v>
      </c>
      <c r="Z58" s="32">
        <f>Z41+Z44+Z47+Z50+Z53+Z56</f>
        <v>1</v>
      </c>
      <c r="AA58" s="32">
        <f t="shared" ref="AA58:AG58" si="9">AA41+AA44+AA47+AA50+AA53+AA56</f>
        <v>0.99999999999999989</v>
      </c>
      <c r="AB58" s="32">
        <f t="shared" si="9"/>
        <v>1</v>
      </c>
      <c r="AC58" s="32">
        <f t="shared" si="9"/>
        <v>1</v>
      </c>
      <c r="AD58" s="32">
        <f t="shared" si="9"/>
        <v>0.99999999999999989</v>
      </c>
      <c r="AE58" s="32">
        <f t="shared" si="9"/>
        <v>1</v>
      </c>
      <c r="AF58" s="32">
        <f t="shared" si="9"/>
        <v>1</v>
      </c>
      <c r="AG58" s="32">
        <f t="shared" si="9"/>
        <v>0.99999999999999989</v>
      </c>
      <c r="AH58" s="32">
        <f t="shared" ref="AH58:AI58" si="10">AH41+AH44+AH47+AH50+AH53+AH56</f>
        <v>1</v>
      </c>
      <c r="AI58" s="32">
        <f t="shared" si="10"/>
        <v>1</v>
      </c>
    </row>
    <row r="59" spans="1:35" x14ac:dyDescent="0.2">
      <c r="A59" s="17" t="s">
        <v>37</v>
      </c>
      <c r="B59" s="52">
        <f>B41+B44+B50</f>
        <v>568</v>
      </c>
      <c r="C59" s="52">
        <f t="shared" ref="C59:H59" si="11">C41+C44+C50</f>
        <v>623</v>
      </c>
      <c r="D59" s="52">
        <f t="shared" si="11"/>
        <v>700</v>
      </c>
      <c r="E59" s="52">
        <f t="shared" si="11"/>
        <v>700</v>
      </c>
      <c r="F59" s="52">
        <f t="shared" si="11"/>
        <v>834</v>
      </c>
      <c r="G59" s="52">
        <f t="shared" si="11"/>
        <v>841</v>
      </c>
      <c r="H59" s="52">
        <f t="shared" si="11"/>
        <v>913</v>
      </c>
      <c r="I59" s="52">
        <f>I41+I44+I50</f>
        <v>942</v>
      </c>
      <c r="J59" s="52">
        <f>J41+J44+J50</f>
        <v>985</v>
      </c>
      <c r="K59" s="52">
        <f>K41+K44+K50</f>
        <v>1017</v>
      </c>
      <c r="L59" s="52"/>
      <c r="M59" s="17" t="s">
        <v>32</v>
      </c>
      <c r="N59" s="35">
        <f>B59/B58</f>
        <v>0.32718894009216593</v>
      </c>
      <c r="O59" s="87">
        <f>C59/C58</f>
        <v>0.33262146289375333</v>
      </c>
      <c r="P59" s="87">
        <f>D59/D58</f>
        <v>0.34280117531831539</v>
      </c>
      <c r="Q59" s="87">
        <f>E59/E58</f>
        <v>0.33301617507136061</v>
      </c>
      <c r="R59" s="87">
        <f>F59/F58</f>
        <v>0.39191729323308272</v>
      </c>
      <c r="S59" s="87">
        <f>G59/G58</f>
        <v>0.41945137157107232</v>
      </c>
      <c r="T59" s="87">
        <f>H59/H58</f>
        <v>0.45198019801980199</v>
      </c>
      <c r="U59" s="87">
        <f>I59/I58</f>
        <v>0.47963340122199594</v>
      </c>
      <c r="V59" s="87">
        <f>J59/J58</f>
        <v>0.49323985978968454</v>
      </c>
      <c r="W59" s="87">
        <f>K59/K58</f>
        <v>0.50147928994082835</v>
      </c>
      <c r="Y59" s="17" t="s">
        <v>37</v>
      </c>
      <c r="Z59" s="32">
        <f>B59/(B$58-B$53)</f>
        <v>0.38430311231393777</v>
      </c>
      <c r="AA59" s="32">
        <f>C59/(C$58-C$53)</f>
        <v>0.41478029294274299</v>
      </c>
      <c r="AB59" s="32">
        <f>D59/(D$58-D$53)</f>
        <v>0.44987146529562982</v>
      </c>
      <c r="AC59" s="32">
        <f>E59/(E$58-E$53)</f>
        <v>0.43640897755610975</v>
      </c>
      <c r="AD59" s="32">
        <f>F59/(F$58-F$53)</f>
        <v>0.46933033202025887</v>
      </c>
      <c r="AE59" s="32">
        <f>G59/(G$58-G$53)</f>
        <v>0.46361631753031973</v>
      </c>
      <c r="AF59" s="32">
        <f>H59/(H$58-H$53)</f>
        <v>0.48563829787234042</v>
      </c>
      <c r="AG59" s="32">
        <f>I59/(I$58-I$53)</f>
        <v>0.50836481381543441</v>
      </c>
      <c r="AH59" s="32">
        <f>J59/(J$58-J$53)</f>
        <v>0.513555787278415</v>
      </c>
      <c r="AI59" s="32">
        <f>K59/(K$58-K$53)</f>
        <v>0.52612519399896529</v>
      </c>
    </row>
    <row r="60" spans="1:35" x14ac:dyDescent="0.2">
      <c r="A60" s="1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7"/>
      <c r="N60" s="35"/>
      <c r="O60" s="87"/>
      <c r="P60" s="87"/>
      <c r="Q60" s="87"/>
      <c r="R60" s="87"/>
      <c r="S60" s="87"/>
      <c r="T60" s="87"/>
      <c r="U60" s="87"/>
      <c r="V60" s="87"/>
      <c r="W60" s="87"/>
      <c r="Y60" s="17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x14ac:dyDescent="0.2">
      <c r="A61" s="4" t="s">
        <v>21</v>
      </c>
      <c r="M61" s="4" t="s">
        <v>21</v>
      </c>
      <c r="O61" s="88"/>
      <c r="P61" s="88"/>
      <c r="Q61" s="88"/>
      <c r="R61" s="88"/>
      <c r="S61" s="88"/>
      <c r="T61" s="88"/>
      <c r="U61" s="88"/>
      <c r="V61" s="88"/>
      <c r="W61" s="88"/>
      <c r="Y61" s="4" t="s">
        <v>21</v>
      </c>
    </row>
    <row r="62" spans="1:35" x14ac:dyDescent="0.2">
      <c r="A62" s="8" t="s">
        <v>16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 t="s">
        <v>16</v>
      </c>
      <c r="N62" s="9"/>
      <c r="O62" s="84"/>
      <c r="P62" s="84"/>
      <c r="Q62" s="84"/>
      <c r="R62" s="84"/>
      <c r="S62" s="84"/>
      <c r="T62" s="84"/>
      <c r="U62" s="84"/>
      <c r="V62" s="84"/>
      <c r="W62" s="84"/>
      <c r="X62" s="9"/>
      <c r="Y62" s="8" t="s">
        <v>16</v>
      </c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">
      <c r="A63" s="10" t="s">
        <v>1</v>
      </c>
      <c r="B63" s="19">
        <v>112</v>
      </c>
      <c r="C63" s="19">
        <v>98</v>
      </c>
      <c r="D63" s="19">
        <v>88</v>
      </c>
      <c r="E63" s="19">
        <v>80</v>
      </c>
      <c r="F63" s="19">
        <v>92</v>
      </c>
      <c r="G63" s="19">
        <v>100</v>
      </c>
      <c r="H63" s="19">
        <v>134</v>
      </c>
      <c r="I63" s="19">
        <v>135</v>
      </c>
      <c r="J63" s="19">
        <v>122</v>
      </c>
      <c r="K63" s="19">
        <v>129</v>
      </c>
      <c r="L63" s="19"/>
      <c r="M63" s="10" t="s">
        <v>1</v>
      </c>
      <c r="N63" s="31">
        <f>B63/B$84</f>
        <v>0.10218978102189781</v>
      </c>
      <c r="O63" s="76">
        <f>C63/C$84</f>
        <v>8.6725663716814158E-2</v>
      </c>
      <c r="P63" s="76">
        <f>D63/D$84</f>
        <v>7.8501338090990191E-2</v>
      </c>
      <c r="Q63" s="76">
        <f>E63/E$84</f>
        <v>6.9025021570319242E-2</v>
      </c>
      <c r="R63" s="76">
        <f>F63/F$84</f>
        <v>8.0209241499564085E-2</v>
      </c>
      <c r="S63" s="76">
        <f>G63/G$84</f>
        <v>8.7412587412587409E-2</v>
      </c>
      <c r="T63" s="76">
        <f>H63/H$84</f>
        <v>0.12050359712230216</v>
      </c>
      <c r="U63" s="76">
        <f>I63/I$84</f>
        <v>0.13132295719844359</v>
      </c>
      <c r="V63" s="76">
        <f>J63/J$84</f>
        <v>0.12978723404255318</v>
      </c>
      <c r="W63" s="76">
        <f>K63/K$84</f>
        <v>0.15052508751458576</v>
      </c>
      <c r="X63" s="37"/>
      <c r="Y63" s="10" t="s">
        <v>1</v>
      </c>
      <c r="Z63" s="31">
        <f>B63/(B$84-B$79)</f>
        <v>0.12134344528710726</v>
      </c>
      <c r="AA63" s="31">
        <f>C63/(C$84-C$79)</f>
        <v>0.10481283422459893</v>
      </c>
      <c r="AB63" s="31">
        <f>D63/(D$84-D$79)</f>
        <v>9.5135135135135135E-2</v>
      </c>
      <c r="AC63" s="31">
        <f>E63/(E$84-E$79)</f>
        <v>8.1383519837232965E-2</v>
      </c>
      <c r="AD63" s="31">
        <f>F63/(F$84-F$79)</f>
        <v>8.8803088803088806E-2</v>
      </c>
      <c r="AE63" s="31">
        <f>G63/(G$84-G$79)</f>
        <v>9.3896713615023469E-2</v>
      </c>
      <c r="AF63" s="31">
        <f>H63/(H$84-H$79)</f>
        <v>0.12774070543374644</v>
      </c>
      <c r="AG63" s="31">
        <f>I63/(I$84-I$79)</f>
        <v>0.13874614594039056</v>
      </c>
      <c r="AH63" s="31">
        <f>J63/(J$84-J$79)</f>
        <v>0.14022988505747128</v>
      </c>
      <c r="AI63" s="31">
        <f>K63/(K$84-K$79)</f>
        <v>0.16267339218158891</v>
      </c>
    </row>
    <row r="64" spans="1:35" x14ac:dyDescent="0.2">
      <c r="A64" s="10" t="s">
        <v>2</v>
      </c>
      <c r="B64" s="19">
        <v>5</v>
      </c>
      <c r="C64" s="19">
        <v>3</v>
      </c>
      <c r="D64" s="19">
        <v>2</v>
      </c>
      <c r="E64" s="19">
        <v>3</v>
      </c>
      <c r="F64" s="19">
        <v>1</v>
      </c>
      <c r="G64" s="19">
        <v>1</v>
      </c>
      <c r="H64" s="19">
        <v>3</v>
      </c>
      <c r="I64" s="19">
        <v>1</v>
      </c>
      <c r="J64" s="19">
        <v>1</v>
      </c>
      <c r="K64" s="19">
        <v>0</v>
      </c>
      <c r="L64" s="19"/>
      <c r="M64" s="10" t="s">
        <v>2</v>
      </c>
      <c r="N64" s="31">
        <f>B64/B$84</f>
        <v>4.5620437956204376E-3</v>
      </c>
      <c r="O64" s="76">
        <f>C64/C$84</f>
        <v>2.6548672566371681E-3</v>
      </c>
      <c r="P64" s="76">
        <f>D64/D$84</f>
        <v>1.7841213202497771E-3</v>
      </c>
      <c r="Q64" s="76">
        <f>E64/E$84</f>
        <v>2.5884383088869713E-3</v>
      </c>
      <c r="R64" s="76">
        <f>F64/F$84</f>
        <v>8.7183958151700091E-4</v>
      </c>
      <c r="S64" s="76">
        <f>G64/G$84</f>
        <v>8.7412587412587413E-4</v>
      </c>
      <c r="T64" s="76">
        <f>H64/H$84</f>
        <v>2.6978417266187052E-3</v>
      </c>
      <c r="U64" s="76">
        <f>I64/I$84</f>
        <v>9.727626459143969E-4</v>
      </c>
      <c r="V64" s="76">
        <f>J64/J$84</f>
        <v>1.0638297872340426E-3</v>
      </c>
      <c r="W64" s="76">
        <f>K64/K$84</f>
        <v>0</v>
      </c>
      <c r="X64" s="37"/>
      <c r="Y64" s="10" t="s">
        <v>2</v>
      </c>
      <c r="Z64" s="31">
        <f>B64/(B$84-B$79)</f>
        <v>5.4171180931744311E-3</v>
      </c>
      <c r="AA64" s="31">
        <f>C64/(C$84-C$79)</f>
        <v>3.2085561497326204E-3</v>
      </c>
      <c r="AB64" s="31">
        <f>D64/(D$84-D$79)</f>
        <v>2.1621621621621622E-3</v>
      </c>
      <c r="AC64" s="31">
        <f>E64/(E$84-E$79)</f>
        <v>3.0518819938962359E-3</v>
      </c>
      <c r="AD64" s="31">
        <f>F64/(F$84-F$79)</f>
        <v>9.6525096525096527E-4</v>
      </c>
      <c r="AE64" s="31">
        <f>G64/(G$84-G$79)</f>
        <v>9.3896713615023472E-4</v>
      </c>
      <c r="AF64" s="31">
        <f>H64/(H$84-H$79)</f>
        <v>2.859866539561487E-3</v>
      </c>
      <c r="AG64" s="31">
        <f>I64/(I$84-I$79)</f>
        <v>1.0277492291880781E-3</v>
      </c>
      <c r="AH64" s="31">
        <f>J64/(J$84-J$79)</f>
        <v>1.1494252873563218E-3</v>
      </c>
      <c r="AI64" s="31">
        <f>K64/(K$84-K$79)</f>
        <v>0</v>
      </c>
    </row>
    <row r="65" spans="1:35" x14ac:dyDescent="0.2">
      <c r="A65" s="10" t="s">
        <v>13</v>
      </c>
      <c r="B65" s="19">
        <v>0</v>
      </c>
      <c r="C65" s="19">
        <v>0</v>
      </c>
      <c r="D65" s="19">
        <v>0</v>
      </c>
      <c r="E65" s="19">
        <v>0</v>
      </c>
      <c r="F65" s="19">
        <v>2</v>
      </c>
      <c r="G65" s="19">
        <v>2</v>
      </c>
      <c r="H65" s="19">
        <v>2</v>
      </c>
      <c r="I65" s="19">
        <v>1</v>
      </c>
      <c r="J65" s="19">
        <v>0</v>
      </c>
      <c r="K65" s="19">
        <v>0</v>
      </c>
      <c r="L65" s="19"/>
      <c r="M65" s="10" t="s">
        <v>13</v>
      </c>
      <c r="N65" s="31">
        <f>B65/B$84</f>
        <v>0</v>
      </c>
      <c r="O65" s="76">
        <f>C65/C$84</f>
        <v>0</v>
      </c>
      <c r="P65" s="76">
        <f>D65/D$84</f>
        <v>0</v>
      </c>
      <c r="Q65" s="76">
        <f>E65/E$84</f>
        <v>0</v>
      </c>
      <c r="R65" s="76">
        <f>F65/F$84</f>
        <v>1.7436791630340018E-3</v>
      </c>
      <c r="S65" s="76">
        <f>G65/G$84</f>
        <v>1.7482517482517483E-3</v>
      </c>
      <c r="T65" s="76">
        <f>H65/H$84</f>
        <v>1.7985611510791368E-3</v>
      </c>
      <c r="U65" s="76">
        <f>I65/I$84</f>
        <v>9.727626459143969E-4</v>
      </c>
      <c r="V65" s="76">
        <f>J65/J$84</f>
        <v>0</v>
      </c>
      <c r="W65" s="76">
        <f>K65/K$84</f>
        <v>0</v>
      </c>
      <c r="X65" s="37"/>
      <c r="Y65" s="10" t="s">
        <v>13</v>
      </c>
      <c r="Z65" s="31">
        <f>B65/(B$84-B$79)</f>
        <v>0</v>
      </c>
      <c r="AA65" s="31">
        <f>C65/(C$84-C$79)</f>
        <v>0</v>
      </c>
      <c r="AB65" s="31">
        <f>D65/(D$84-D$79)</f>
        <v>0</v>
      </c>
      <c r="AC65" s="31">
        <f>E65/(E$84-E$79)</f>
        <v>0</v>
      </c>
      <c r="AD65" s="31">
        <f>F65/(F$84-F$79)</f>
        <v>1.9305019305019305E-3</v>
      </c>
      <c r="AE65" s="31">
        <f>G65/(G$84-G$79)</f>
        <v>1.8779342723004694E-3</v>
      </c>
      <c r="AF65" s="31">
        <f>H65/(H$84-H$79)</f>
        <v>1.9065776930409914E-3</v>
      </c>
      <c r="AG65" s="31">
        <f>I65/(I$84-I$79)</f>
        <v>1.0277492291880781E-3</v>
      </c>
      <c r="AH65" s="31">
        <f>J65/(J$84-J$79)</f>
        <v>0</v>
      </c>
      <c r="AI65" s="31">
        <f>K65/(K$84-K$79)</f>
        <v>0</v>
      </c>
    </row>
    <row r="66" spans="1:35" x14ac:dyDescent="0.2">
      <c r="A66" s="10" t="s">
        <v>4</v>
      </c>
      <c r="B66" s="26">
        <v>21</v>
      </c>
      <c r="C66" s="26">
        <v>17</v>
      </c>
      <c r="D66" s="26">
        <v>22</v>
      </c>
      <c r="E66" s="26">
        <v>25</v>
      </c>
      <c r="F66" s="26">
        <v>29</v>
      </c>
      <c r="G66" s="26">
        <v>22</v>
      </c>
      <c r="H66" s="26">
        <v>59</v>
      </c>
      <c r="I66" s="26">
        <v>55</v>
      </c>
      <c r="J66" s="26">
        <v>59</v>
      </c>
      <c r="K66" s="26">
        <v>46</v>
      </c>
      <c r="L66" s="23"/>
      <c r="M66" s="10" t="s">
        <v>4</v>
      </c>
      <c r="N66" s="33">
        <f>B66/B$84</f>
        <v>1.916058394160584E-2</v>
      </c>
      <c r="O66" s="82">
        <f>C66/C$84</f>
        <v>1.5044247787610619E-2</v>
      </c>
      <c r="P66" s="82">
        <f>D66/D$84</f>
        <v>1.9625334522747548E-2</v>
      </c>
      <c r="Q66" s="82">
        <f>E66/E$84</f>
        <v>2.1570319240724764E-2</v>
      </c>
      <c r="R66" s="82">
        <f>F66/F$84</f>
        <v>2.5283347863993024E-2</v>
      </c>
      <c r="S66" s="82">
        <f>G66/G$84</f>
        <v>1.9230769230769232E-2</v>
      </c>
      <c r="T66" s="82">
        <f>H66/H$84</f>
        <v>5.3057553956834536E-2</v>
      </c>
      <c r="U66" s="82">
        <f>I66/I$84</f>
        <v>5.3501945525291826E-2</v>
      </c>
      <c r="V66" s="82">
        <f>J66/J$84</f>
        <v>6.2765957446808504E-2</v>
      </c>
      <c r="W66" s="82">
        <f>K66/K$84</f>
        <v>5.3675612602100353E-2</v>
      </c>
      <c r="X66" s="37"/>
      <c r="Y66" s="10" t="s">
        <v>4</v>
      </c>
      <c r="Z66" s="33">
        <f>B66/(B$84-B$79)</f>
        <v>2.2751895991332611E-2</v>
      </c>
      <c r="AA66" s="33">
        <f>C66/(C$84-C$79)</f>
        <v>1.8181818181818181E-2</v>
      </c>
      <c r="AB66" s="33">
        <f>D66/(D$84-D$79)</f>
        <v>2.3783783783783784E-2</v>
      </c>
      <c r="AC66" s="33">
        <f>E66/(E$84-E$79)</f>
        <v>2.5432349949135302E-2</v>
      </c>
      <c r="AD66" s="33">
        <f>F66/(F$84-F$79)</f>
        <v>2.7992277992277992E-2</v>
      </c>
      <c r="AE66" s="33">
        <f>G66/(G$84-G$79)</f>
        <v>2.0657276995305163E-2</v>
      </c>
      <c r="AF66" s="33">
        <f>H66/(H$84-H$79)</f>
        <v>5.624404194470925E-2</v>
      </c>
      <c r="AG66" s="33">
        <f>I66/(I$84-I$79)</f>
        <v>5.6526207605344297E-2</v>
      </c>
      <c r="AH66" s="33">
        <f>J66/(J$84-J$79)</f>
        <v>6.7816091954022995E-2</v>
      </c>
      <c r="AI66" s="33">
        <f>K66/(K$84-K$79)</f>
        <v>5.8007566204287514E-2</v>
      </c>
    </row>
    <row r="67" spans="1:35" x14ac:dyDescent="0.2">
      <c r="A67" s="67" t="s">
        <v>24</v>
      </c>
      <c r="B67" s="54">
        <f>SUM(B63:B66)</f>
        <v>138</v>
      </c>
      <c r="C67" s="54">
        <f t="shared" ref="C67:K67" si="12">SUM(C63:C66)</f>
        <v>118</v>
      </c>
      <c r="D67" s="54">
        <f t="shared" si="12"/>
        <v>112</v>
      </c>
      <c r="E67" s="54">
        <f t="shared" si="12"/>
        <v>108</v>
      </c>
      <c r="F67" s="54">
        <f t="shared" si="12"/>
        <v>124</v>
      </c>
      <c r="G67" s="54">
        <f t="shared" si="12"/>
        <v>125</v>
      </c>
      <c r="H67" s="54">
        <f t="shared" si="12"/>
        <v>198</v>
      </c>
      <c r="I67" s="54">
        <f t="shared" si="12"/>
        <v>192</v>
      </c>
      <c r="J67" s="54">
        <f t="shared" si="12"/>
        <v>182</v>
      </c>
      <c r="K67" s="54">
        <f t="shared" si="12"/>
        <v>175</v>
      </c>
      <c r="L67" s="54"/>
      <c r="M67" s="67" t="s">
        <v>24</v>
      </c>
      <c r="N67" s="32">
        <f>B67/B$84</f>
        <v>0.1259124087591241</v>
      </c>
      <c r="O67" s="55">
        <f>C67/C$84</f>
        <v>0.10442477876106195</v>
      </c>
      <c r="P67" s="55">
        <f>D67/D$84</f>
        <v>9.991079393398751E-2</v>
      </c>
      <c r="Q67" s="55">
        <f>E67/E$84</f>
        <v>9.3183779119930976E-2</v>
      </c>
      <c r="R67" s="55">
        <f>F67/F$84</f>
        <v>0.10810810810810811</v>
      </c>
      <c r="S67" s="55">
        <f>G67/G$84</f>
        <v>0.10926573426573427</v>
      </c>
      <c r="T67" s="55">
        <f>H67/H$84</f>
        <v>0.17805755395683454</v>
      </c>
      <c r="U67" s="55">
        <f>I67/I$84</f>
        <v>0.1867704280155642</v>
      </c>
      <c r="V67" s="55">
        <f>J67/J$84</f>
        <v>0.19361702127659575</v>
      </c>
      <c r="W67" s="55">
        <f>K67/K$84</f>
        <v>0.20420070011668612</v>
      </c>
      <c r="X67" s="37"/>
      <c r="Y67" s="67" t="s">
        <v>24</v>
      </c>
      <c r="Z67" s="32">
        <f>SUM(Z63:Z66)</f>
        <v>0.14951245937161431</v>
      </c>
      <c r="AA67" s="32">
        <f t="shared" ref="AA67:AG67" si="13">SUM(AA63:AA66)</f>
        <v>0.12620320855614972</v>
      </c>
      <c r="AB67" s="32">
        <f t="shared" si="13"/>
        <v>0.12108108108108109</v>
      </c>
      <c r="AC67" s="32">
        <f t="shared" si="13"/>
        <v>0.10986775178026451</v>
      </c>
      <c r="AD67" s="32">
        <f t="shared" si="13"/>
        <v>0.11969111969111969</v>
      </c>
      <c r="AE67" s="32">
        <f t="shared" si="13"/>
        <v>0.11737089201877933</v>
      </c>
      <c r="AF67" s="32">
        <f t="shared" si="13"/>
        <v>0.18875119161105816</v>
      </c>
      <c r="AG67" s="32">
        <f t="shared" si="13"/>
        <v>0.19732785200411102</v>
      </c>
      <c r="AH67" s="32">
        <f t="shared" ref="AH67:AI67" si="14">SUM(AH63:AH66)</f>
        <v>0.20919540229885059</v>
      </c>
      <c r="AI67" s="32">
        <f t="shared" si="14"/>
        <v>0.22068095838587642</v>
      </c>
    </row>
    <row r="68" spans="1:35" x14ac:dyDescent="0.2">
      <c r="A68" s="1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1"/>
      <c r="N68" s="61"/>
      <c r="O68" s="84"/>
      <c r="P68" s="84"/>
      <c r="Q68" s="84"/>
      <c r="R68" s="84"/>
      <c r="S68" s="84"/>
      <c r="T68" s="84"/>
      <c r="U68" s="84"/>
      <c r="V68" s="84"/>
      <c r="W68" s="84"/>
      <c r="X68" s="9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">
      <c r="A69" s="8" t="s">
        <v>17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4"/>
      <c r="M69" s="8" t="s">
        <v>17</v>
      </c>
      <c r="N69" s="62"/>
      <c r="O69" s="85"/>
      <c r="P69" s="85"/>
      <c r="Q69" s="85"/>
      <c r="R69" s="85"/>
      <c r="S69" s="85"/>
      <c r="T69" s="85"/>
      <c r="U69" s="85"/>
      <c r="V69" s="85"/>
      <c r="W69" s="85"/>
      <c r="X69" s="14"/>
      <c r="Y69" s="8" t="s">
        <v>17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x14ac:dyDescent="0.2">
      <c r="A70" s="10" t="s">
        <v>3</v>
      </c>
      <c r="B70" s="23">
        <v>56</v>
      </c>
      <c r="C70" s="23">
        <v>65</v>
      </c>
      <c r="D70" s="23">
        <v>73</v>
      </c>
      <c r="E70" s="23">
        <v>64</v>
      </c>
      <c r="F70" s="23">
        <v>56</v>
      </c>
      <c r="G70" s="23">
        <v>54</v>
      </c>
      <c r="H70" s="23">
        <v>62</v>
      </c>
      <c r="I70" s="23">
        <v>55</v>
      </c>
      <c r="J70" s="23">
        <v>49</v>
      </c>
      <c r="K70" s="23">
        <v>39</v>
      </c>
      <c r="L70" s="23"/>
      <c r="M70" s="10" t="s">
        <v>3</v>
      </c>
      <c r="N70" s="31">
        <f>B70/B$84</f>
        <v>5.1094890510948905E-2</v>
      </c>
      <c r="O70" s="76">
        <f>C70/C$84</f>
        <v>5.7522123893805309E-2</v>
      </c>
      <c r="P70" s="76">
        <f>D70/D$84</f>
        <v>6.5120428189116855E-2</v>
      </c>
      <c r="Q70" s="76">
        <f>E70/E$84</f>
        <v>5.5220017256255395E-2</v>
      </c>
      <c r="R70" s="76">
        <f>F70/F$84</f>
        <v>4.8823016564952047E-2</v>
      </c>
      <c r="S70" s="76">
        <f>G70/G$84</f>
        <v>4.72027972027972E-2</v>
      </c>
      <c r="T70" s="76">
        <f>H70/H$84</f>
        <v>5.5755395683453238E-2</v>
      </c>
      <c r="U70" s="76">
        <f>I70/I$84</f>
        <v>5.3501945525291826E-2</v>
      </c>
      <c r="V70" s="76">
        <f>J70/J$84</f>
        <v>5.2127659574468084E-2</v>
      </c>
      <c r="W70" s="76">
        <f>K70/K$84</f>
        <v>4.5507584597432905E-2</v>
      </c>
      <c r="X70" s="37"/>
      <c r="Y70" s="10" t="s">
        <v>3</v>
      </c>
      <c r="Z70" s="31">
        <f>B70/(B$84-B$79)</f>
        <v>6.0671722643553631E-2</v>
      </c>
      <c r="AA70" s="31">
        <f>C70/(C$84-C$79)</f>
        <v>6.9518716577540107E-2</v>
      </c>
      <c r="AB70" s="31">
        <f>D70/(D$84-D$79)</f>
        <v>7.8918918918918918E-2</v>
      </c>
      <c r="AC70" s="31">
        <f>E70/(E$84-E$79)</f>
        <v>6.5106815869786366E-2</v>
      </c>
      <c r="AD70" s="31">
        <f>F70/(F$84-F$79)</f>
        <v>5.4054054054054057E-2</v>
      </c>
      <c r="AE70" s="31">
        <f>G70/(G$84-G$79)</f>
        <v>5.0704225352112678E-2</v>
      </c>
      <c r="AF70" s="31">
        <f>H70/(H$84-H$79)</f>
        <v>5.9103908484270731E-2</v>
      </c>
      <c r="AG70" s="31">
        <f>I70/(I$84-I$79)</f>
        <v>5.6526207605344297E-2</v>
      </c>
      <c r="AH70" s="31">
        <f>J70/(J$84-J$79)</f>
        <v>5.6321839080459769E-2</v>
      </c>
      <c r="AI70" s="31">
        <f>K70/(K$84-K$79)</f>
        <v>4.9180327868852458E-2</v>
      </c>
    </row>
    <row r="71" spans="1:35" x14ac:dyDescent="0.2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1"/>
      <c r="N71" s="61"/>
      <c r="O71" s="84"/>
      <c r="P71" s="84"/>
      <c r="Q71" s="84"/>
      <c r="R71" s="84"/>
      <c r="S71" s="84"/>
      <c r="T71" s="84"/>
      <c r="U71" s="84"/>
      <c r="V71" s="84"/>
      <c r="W71" s="84"/>
      <c r="X71" s="9"/>
      <c r="Y71" s="11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">
      <c r="A72" s="8" t="s">
        <v>18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4"/>
      <c r="M72" s="8" t="s">
        <v>18</v>
      </c>
      <c r="N72" s="62"/>
      <c r="O72" s="85"/>
      <c r="P72" s="85"/>
      <c r="Q72" s="85"/>
      <c r="R72" s="85"/>
      <c r="S72" s="85"/>
      <c r="T72" s="85"/>
      <c r="U72" s="85"/>
      <c r="V72" s="85"/>
      <c r="W72" s="85"/>
      <c r="X72" s="14"/>
      <c r="Y72" s="8" t="s">
        <v>18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x14ac:dyDescent="0.2">
      <c r="A73" s="10" t="s">
        <v>5</v>
      </c>
      <c r="B73" s="23">
        <v>705</v>
      </c>
      <c r="C73" s="23">
        <v>746</v>
      </c>
      <c r="D73" s="23">
        <v>729</v>
      </c>
      <c r="E73" s="23">
        <v>796</v>
      </c>
      <c r="F73" s="23">
        <v>837</v>
      </c>
      <c r="G73" s="23">
        <v>857</v>
      </c>
      <c r="H73" s="23">
        <v>758</v>
      </c>
      <c r="I73" s="23">
        <v>691</v>
      </c>
      <c r="J73" s="23">
        <v>603</v>
      </c>
      <c r="K73" s="23">
        <v>542</v>
      </c>
      <c r="L73" s="23"/>
      <c r="M73" s="10" t="s">
        <v>5</v>
      </c>
      <c r="N73" s="31">
        <f>B73/B$84</f>
        <v>0.64324817518248179</v>
      </c>
      <c r="O73" s="76">
        <f>C73/C$84</f>
        <v>0.66017699115044248</v>
      </c>
      <c r="P73" s="76">
        <f>D73/D$84</f>
        <v>0.65031222123104371</v>
      </c>
      <c r="Q73" s="76">
        <f>E73/E$84</f>
        <v>0.68679896462467649</v>
      </c>
      <c r="R73" s="76">
        <f>F73/F$84</f>
        <v>0.72972972972972971</v>
      </c>
      <c r="S73" s="76">
        <f>G73/G$84</f>
        <v>0.74912587412587417</v>
      </c>
      <c r="T73" s="76">
        <f>H73/H$84</f>
        <v>0.68165467625899279</v>
      </c>
      <c r="U73" s="76">
        <f>I73/I$84</f>
        <v>0.6721789883268483</v>
      </c>
      <c r="V73" s="76">
        <f>J73/J$84</f>
        <v>0.64148936170212767</v>
      </c>
      <c r="W73" s="76">
        <f>K73/K$84</f>
        <v>0.63243873978996501</v>
      </c>
      <c r="X73" s="37"/>
      <c r="Y73" s="10" t="s">
        <v>5</v>
      </c>
      <c r="Z73" s="31">
        <f>B73/(B$84-B$79)</f>
        <v>0.76381365113759481</v>
      </c>
      <c r="AA73" s="31">
        <f>C73/(C$84-C$79)</f>
        <v>0.79786096256684491</v>
      </c>
      <c r="AB73" s="31">
        <f>D73/(D$84-D$79)</f>
        <v>0.78810810810810816</v>
      </c>
      <c r="AC73" s="31">
        <f>E73/(E$84-E$79)</f>
        <v>0.80976602238046791</v>
      </c>
      <c r="AD73" s="31">
        <f>F73/(F$84-F$79)</f>
        <v>0.80791505791505791</v>
      </c>
      <c r="AE73" s="31">
        <f>G73/(G$84-G$79)</f>
        <v>0.80469483568075117</v>
      </c>
      <c r="AF73" s="31">
        <f>H73/(H$84-H$79)</f>
        <v>0.72259294566253573</v>
      </c>
      <c r="AG73" s="31">
        <f>I73/(I$84-I$79)</f>
        <v>0.71017471736896198</v>
      </c>
      <c r="AH73" s="31">
        <f>J73/(J$84-J$79)</f>
        <v>0.69310344827586212</v>
      </c>
      <c r="AI73" s="31">
        <f>K73/(K$84-K$79)</f>
        <v>0.68348045397225721</v>
      </c>
    </row>
    <row r="74" spans="1:35" x14ac:dyDescent="0.2">
      <c r="A74" s="1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1"/>
      <c r="N74" s="61"/>
      <c r="O74" s="84"/>
      <c r="P74" s="84"/>
      <c r="Q74" s="84"/>
      <c r="R74" s="84"/>
      <c r="S74" s="84"/>
      <c r="T74" s="84"/>
      <c r="U74" s="84"/>
      <c r="V74" s="84"/>
      <c r="W74" s="84"/>
      <c r="X74" s="9"/>
      <c r="Y74" s="11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">
      <c r="A75" s="8" t="s">
        <v>25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4"/>
      <c r="M75" s="8" t="s">
        <v>25</v>
      </c>
      <c r="N75" s="62"/>
      <c r="O75" s="85"/>
      <c r="P75" s="85"/>
      <c r="Q75" s="85"/>
      <c r="R75" s="85"/>
      <c r="S75" s="85"/>
      <c r="T75" s="85"/>
      <c r="U75" s="85"/>
      <c r="V75" s="85"/>
      <c r="W75" s="85"/>
      <c r="X75" s="14"/>
      <c r="Y75" s="8" t="s">
        <v>25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x14ac:dyDescent="0.2">
      <c r="A76" s="10" t="s">
        <v>25</v>
      </c>
      <c r="B76" s="19">
        <v>0</v>
      </c>
      <c r="C76" s="19">
        <v>0</v>
      </c>
      <c r="D76" s="19">
        <v>0</v>
      </c>
      <c r="E76" s="19">
        <v>0</v>
      </c>
      <c r="F76" s="19">
        <v>8</v>
      </c>
      <c r="G76" s="19">
        <v>17</v>
      </c>
      <c r="H76" s="19">
        <v>21</v>
      </c>
      <c r="I76" s="19">
        <v>27</v>
      </c>
      <c r="J76" s="19">
        <v>21</v>
      </c>
      <c r="K76" s="19">
        <v>22</v>
      </c>
      <c r="L76" s="19"/>
      <c r="M76" s="10" t="s">
        <v>25</v>
      </c>
      <c r="N76" s="31">
        <v>0</v>
      </c>
      <c r="O76" s="76">
        <v>0</v>
      </c>
      <c r="P76" s="76">
        <v>0</v>
      </c>
      <c r="Q76" s="76">
        <v>0</v>
      </c>
      <c r="R76" s="76">
        <v>8</v>
      </c>
      <c r="S76" s="76">
        <v>17</v>
      </c>
      <c r="T76" s="76">
        <v>21</v>
      </c>
      <c r="U76" s="76">
        <v>27</v>
      </c>
      <c r="V76" s="76">
        <v>27</v>
      </c>
      <c r="W76" s="76">
        <v>27</v>
      </c>
      <c r="X76" s="37"/>
      <c r="Y76" s="10" t="s">
        <v>25</v>
      </c>
      <c r="Z76" s="31">
        <f>B76/(B$84-B$79)</f>
        <v>0</v>
      </c>
      <c r="AA76" s="31">
        <f>C76/(C$84-C$79)</f>
        <v>0</v>
      </c>
      <c r="AB76" s="31">
        <f>D76/(D$84-D$79)</f>
        <v>0</v>
      </c>
      <c r="AC76" s="31">
        <f>E76/(E$84-E$79)</f>
        <v>0</v>
      </c>
      <c r="AD76" s="31">
        <f>F76/(F$84-F$79)</f>
        <v>7.7220077220077222E-3</v>
      </c>
      <c r="AE76" s="31">
        <f>G76/(G$84-G$79)</f>
        <v>1.5962441314553991E-2</v>
      </c>
      <c r="AF76" s="31">
        <f>H76/(H$84-H$79)</f>
        <v>2.0019065776930411E-2</v>
      </c>
      <c r="AG76" s="31">
        <f>I76/(I$84-I$79)</f>
        <v>2.7749229188078109E-2</v>
      </c>
      <c r="AH76" s="31">
        <f>J76/(J$84-J$79)</f>
        <v>2.4137931034482758E-2</v>
      </c>
      <c r="AI76" s="31">
        <f>K76/(K$84-K$79)</f>
        <v>2.7742749054224466E-2</v>
      </c>
    </row>
    <row r="77" spans="1:35" x14ac:dyDescent="0.2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1"/>
      <c r="N77" s="61"/>
      <c r="O77" s="84"/>
      <c r="P77" s="84"/>
      <c r="Q77" s="84"/>
      <c r="R77" s="84"/>
      <c r="S77" s="84"/>
      <c r="T77" s="84"/>
      <c r="U77" s="84"/>
      <c r="V77" s="84"/>
      <c r="W77" s="84"/>
      <c r="X77" s="9"/>
      <c r="Y77" s="11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">
      <c r="A78" s="8" t="s">
        <v>19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4"/>
      <c r="M78" s="8" t="s">
        <v>19</v>
      </c>
      <c r="N78" s="62"/>
      <c r="O78" s="85"/>
      <c r="P78" s="85"/>
      <c r="Q78" s="85"/>
      <c r="R78" s="85"/>
      <c r="S78" s="85"/>
      <c r="T78" s="85"/>
      <c r="U78" s="85"/>
      <c r="V78" s="85"/>
      <c r="W78" s="85"/>
      <c r="X78" s="14"/>
      <c r="Y78" s="8" t="s">
        <v>19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x14ac:dyDescent="0.2">
      <c r="A79" s="13" t="s">
        <v>19</v>
      </c>
      <c r="B79" s="28">
        <v>173</v>
      </c>
      <c r="C79" s="28">
        <v>195</v>
      </c>
      <c r="D79" s="28">
        <v>196</v>
      </c>
      <c r="E79" s="28">
        <v>176</v>
      </c>
      <c r="F79" s="28">
        <v>111</v>
      </c>
      <c r="G79" s="28">
        <v>79</v>
      </c>
      <c r="H79" s="28">
        <v>63</v>
      </c>
      <c r="I79" s="28">
        <v>55</v>
      </c>
      <c r="J79" s="28">
        <v>70</v>
      </c>
      <c r="K79" s="28">
        <v>64</v>
      </c>
      <c r="L79" s="28"/>
      <c r="M79" s="13" t="s">
        <v>19</v>
      </c>
      <c r="N79" s="31">
        <f>B79/B$84</f>
        <v>0.15784671532846714</v>
      </c>
      <c r="O79" s="76">
        <f>C79/C$84</f>
        <v>0.17256637168141592</v>
      </c>
      <c r="P79" s="76">
        <f>D79/D$84</f>
        <v>0.17484388938447815</v>
      </c>
      <c r="Q79" s="76">
        <f>E79/E$84</f>
        <v>0.15185504745470232</v>
      </c>
      <c r="R79" s="76">
        <f>F79/F$84</f>
        <v>9.6774193548387094E-2</v>
      </c>
      <c r="S79" s="76">
        <f>G79/G$84</f>
        <v>6.9055944055944049E-2</v>
      </c>
      <c r="T79" s="76">
        <f>H79/H$84</f>
        <v>5.6654676258992807E-2</v>
      </c>
      <c r="U79" s="76">
        <f>I79/I$84</f>
        <v>5.3501945525291826E-2</v>
      </c>
      <c r="V79" s="76">
        <f>J79/J$84</f>
        <v>7.4468085106382975E-2</v>
      </c>
      <c r="W79" s="76">
        <f>K79/K$84</f>
        <v>7.4679113185530915E-2</v>
      </c>
      <c r="X79" s="37"/>
      <c r="Y79" s="13" t="s">
        <v>19</v>
      </c>
      <c r="Z79" s="34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</row>
    <row r="80" spans="1:35" x14ac:dyDescent="0.2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1"/>
      <c r="N80" s="61"/>
      <c r="O80" s="84"/>
      <c r="P80" s="84"/>
      <c r="Q80" s="84"/>
      <c r="R80" s="84"/>
      <c r="S80" s="84"/>
      <c r="T80" s="84"/>
      <c r="U80" s="84"/>
      <c r="V80" s="84"/>
      <c r="W80" s="84"/>
      <c r="X80" s="9"/>
      <c r="Y80" s="11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">
      <c r="A81" s="15" t="s">
        <v>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4"/>
      <c r="M81" s="15" t="s">
        <v>6</v>
      </c>
      <c r="N81" s="62"/>
      <c r="O81" s="85"/>
      <c r="P81" s="85"/>
      <c r="Q81" s="85"/>
      <c r="R81" s="85"/>
      <c r="S81" s="85"/>
      <c r="T81" s="85"/>
      <c r="U81" s="85"/>
      <c r="V81" s="85"/>
      <c r="W81" s="85"/>
      <c r="X81" s="14"/>
      <c r="Y81" s="15" t="s">
        <v>6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x14ac:dyDescent="0.2">
      <c r="A82" s="10" t="s">
        <v>6</v>
      </c>
      <c r="B82" s="19">
        <v>24</v>
      </c>
      <c r="C82" s="19">
        <v>6</v>
      </c>
      <c r="D82" s="19">
        <v>11</v>
      </c>
      <c r="E82" s="19">
        <v>15</v>
      </c>
      <c r="F82" s="19">
        <v>11</v>
      </c>
      <c r="G82" s="19">
        <v>12</v>
      </c>
      <c r="H82" s="19">
        <v>10</v>
      </c>
      <c r="I82" s="19">
        <v>8</v>
      </c>
      <c r="J82" s="19">
        <v>15</v>
      </c>
      <c r="K82" s="19">
        <v>15</v>
      </c>
      <c r="L82" s="19"/>
      <c r="M82" s="10" t="s">
        <v>6</v>
      </c>
      <c r="N82" s="31">
        <f>B82/B$84</f>
        <v>2.1897810218978103E-2</v>
      </c>
      <c r="O82" s="76">
        <f>C82/C$84</f>
        <v>5.3097345132743362E-3</v>
      </c>
      <c r="P82" s="76">
        <f>D82/D$84</f>
        <v>9.8126672613737739E-3</v>
      </c>
      <c r="Q82" s="76">
        <f>E82/E$84</f>
        <v>1.2942191544434857E-2</v>
      </c>
      <c r="R82" s="76">
        <f>F82/F$84</f>
        <v>9.5902353966870104E-3</v>
      </c>
      <c r="S82" s="76">
        <f>G82/G$84</f>
        <v>1.048951048951049E-2</v>
      </c>
      <c r="T82" s="76">
        <f>H82/H$84</f>
        <v>8.9928057553956831E-3</v>
      </c>
      <c r="U82" s="76">
        <f>I82/I$84</f>
        <v>7.7821011673151752E-3</v>
      </c>
      <c r="V82" s="76">
        <f>J82/J$84</f>
        <v>1.5957446808510637E-2</v>
      </c>
      <c r="W82" s="76">
        <f>K82/K$84</f>
        <v>1.7502917152858809E-2</v>
      </c>
      <c r="X82" s="37"/>
      <c r="Y82" s="10" t="s">
        <v>6</v>
      </c>
      <c r="Z82" s="31">
        <f>B82/(B$84-B$79)</f>
        <v>2.600216684723727E-2</v>
      </c>
      <c r="AA82" s="31">
        <f>C82/(C$84-C$79)</f>
        <v>6.4171122994652408E-3</v>
      </c>
      <c r="AB82" s="31">
        <f>D82/(D$84-D$79)</f>
        <v>1.1891891891891892E-2</v>
      </c>
      <c r="AC82" s="31">
        <f>E82/(E$84-E$79)</f>
        <v>1.5259409969481181E-2</v>
      </c>
      <c r="AD82" s="31">
        <f>F82/(F$84-F$79)</f>
        <v>1.0617760617760617E-2</v>
      </c>
      <c r="AE82" s="31">
        <f>G82/(G$84-G$79)</f>
        <v>1.1267605633802818E-2</v>
      </c>
      <c r="AF82" s="31">
        <f>H82/(H$84-H$79)</f>
        <v>9.5328884652049577E-3</v>
      </c>
      <c r="AG82" s="31">
        <f>I82/(I$84-I$79)</f>
        <v>8.2219938335046251E-3</v>
      </c>
      <c r="AH82" s="31">
        <f>J82/(J$84-J$79)</f>
        <v>1.7241379310344827E-2</v>
      </c>
      <c r="AI82" s="31">
        <f>K82/(K$84-K$79)</f>
        <v>1.8915510718789406E-2</v>
      </c>
    </row>
    <row r="83" spans="1:35" x14ac:dyDescent="0.2">
      <c r="A83" s="2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21"/>
      <c r="N83" s="65"/>
      <c r="O83" s="86"/>
      <c r="P83" s="86"/>
      <c r="Q83" s="86"/>
      <c r="R83" s="86"/>
      <c r="S83" s="86"/>
      <c r="T83" s="86"/>
      <c r="U83" s="86"/>
      <c r="V83" s="86"/>
      <c r="W83" s="86"/>
      <c r="X83" s="9"/>
      <c r="Y83" s="21"/>
      <c r="Z83" s="53"/>
      <c r="AA83" s="53"/>
      <c r="AB83" s="53"/>
      <c r="AC83" s="53"/>
      <c r="AD83" s="53"/>
      <c r="AE83" s="53"/>
      <c r="AF83" s="53"/>
      <c r="AG83" s="53"/>
      <c r="AH83" s="53"/>
      <c r="AI83" s="53"/>
    </row>
    <row r="84" spans="1:35" x14ac:dyDescent="0.2">
      <c r="A84" s="17" t="s">
        <v>31</v>
      </c>
      <c r="B84" s="29">
        <f t="shared" ref="B84:J84" si="15">B67+B70+B73+B76+B79+B82</f>
        <v>1096</v>
      </c>
      <c r="C84" s="29">
        <f t="shared" si="15"/>
        <v>1130</v>
      </c>
      <c r="D84" s="29">
        <f t="shared" si="15"/>
        <v>1121</v>
      </c>
      <c r="E84" s="29">
        <f t="shared" si="15"/>
        <v>1159</v>
      </c>
      <c r="F84" s="29">
        <f t="shared" si="15"/>
        <v>1147</v>
      </c>
      <c r="G84" s="29">
        <f t="shared" si="15"/>
        <v>1144</v>
      </c>
      <c r="H84" s="29">
        <f t="shared" si="15"/>
        <v>1112</v>
      </c>
      <c r="I84" s="29">
        <f t="shared" si="15"/>
        <v>1028</v>
      </c>
      <c r="J84" s="29">
        <f t="shared" si="15"/>
        <v>940</v>
      </c>
      <c r="K84" s="29">
        <f t="shared" ref="K84" si="16">K67+K70+K73+K76+K79+K82</f>
        <v>857</v>
      </c>
      <c r="L84" s="18"/>
      <c r="M84" s="17" t="s">
        <v>31</v>
      </c>
      <c r="N84" s="32">
        <f>B84/B$84</f>
        <v>1</v>
      </c>
      <c r="O84" s="55">
        <f>C84/C$84</f>
        <v>1</v>
      </c>
      <c r="P84" s="55">
        <f>D84/D$84</f>
        <v>1</v>
      </c>
      <c r="Q84" s="55">
        <f>E84/E$84</f>
        <v>1</v>
      </c>
      <c r="R84" s="55">
        <f>F84/F$84</f>
        <v>1</v>
      </c>
      <c r="S84" s="55">
        <f>G84/G$84</f>
        <v>1</v>
      </c>
      <c r="T84" s="55">
        <f>H84/H$84</f>
        <v>1</v>
      </c>
      <c r="U84" s="55">
        <f>I84/I$84</f>
        <v>1</v>
      </c>
      <c r="V84" s="55">
        <f>J84/J$84</f>
        <v>1</v>
      </c>
      <c r="W84" s="55">
        <f>K84/K$84</f>
        <v>1</v>
      </c>
      <c r="X84" s="37"/>
      <c r="Y84" s="17" t="s">
        <v>31</v>
      </c>
      <c r="Z84" s="32">
        <f>Z67+Z70+Z73+Z76+Z79+Z82</f>
        <v>1</v>
      </c>
      <c r="AA84" s="32">
        <f t="shared" ref="AA84:AG84" si="17">AA67+AA70+AA73+AA76+AA79+AA82</f>
        <v>1</v>
      </c>
      <c r="AB84" s="32">
        <f t="shared" si="17"/>
        <v>1.0000000000000002</v>
      </c>
      <c r="AC84" s="32">
        <f t="shared" si="17"/>
        <v>1</v>
      </c>
      <c r="AD84" s="32">
        <f t="shared" si="17"/>
        <v>1</v>
      </c>
      <c r="AE84" s="32">
        <f t="shared" si="17"/>
        <v>1</v>
      </c>
      <c r="AF84" s="32">
        <f t="shared" si="17"/>
        <v>0.99999999999999989</v>
      </c>
      <c r="AG84" s="32">
        <f t="shared" si="17"/>
        <v>1</v>
      </c>
      <c r="AH84" s="32">
        <f t="shared" ref="AH84:AI84" si="18">AH67+AH70+AH73+AH76+AH79+AH82</f>
        <v>1.0000000000000002</v>
      </c>
      <c r="AI84" s="32">
        <f t="shared" si="18"/>
        <v>1</v>
      </c>
    </row>
    <row r="85" spans="1:35" x14ac:dyDescent="0.2">
      <c r="A85" s="17" t="s">
        <v>37</v>
      </c>
      <c r="B85" s="52">
        <f t="shared" ref="B85:I85" si="19">B67+B70+B76</f>
        <v>194</v>
      </c>
      <c r="C85" s="52">
        <f t="shared" si="19"/>
        <v>183</v>
      </c>
      <c r="D85" s="52">
        <f t="shared" si="19"/>
        <v>185</v>
      </c>
      <c r="E85" s="52">
        <f t="shared" si="19"/>
        <v>172</v>
      </c>
      <c r="F85" s="52">
        <f t="shared" si="19"/>
        <v>188</v>
      </c>
      <c r="G85" s="52">
        <f t="shared" si="19"/>
        <v>196</v>
      </c>
      <c r="H85" s="52">
        <f t="shared" si="19"/>
        <v>281</v>
      </c>
      <c r="I85" s="52">
        <f t="shared" si="19"/>
        <v>274</v>
      </c>
      <c r="J85" s="52">
        <f>J67+J70+J76</f>
        <v>252</v>
      </c>
      <c r="K85" s="52">
        <f>K67+K70+K76</f>
        <v>236</v>
      </c>
      <c r="L85" s="52"/>
      <c r="M85" s="17" t="s">
        <v>37</v>
      </c>
      <c r="N85" s="35">
        <f>B85/B84</f>
        <v>0.177007299270073</v>
      </c>
      <c r="O85" s="87">
        <f>C85/C84</f>
        <v>0.16194690265486725</v>
      </c>
      <c r="P85" s="87">
        <f>D85/D84</f>
        <v>0.16503122212310437</v>
      </c>
      <c r="Q85" s="87">
        <f>E85/E84</f>
        <v>0.14840379637618636</v>
      </c>
      <c r="R85" s="87">
        <f>F85/F84</f>
        <v>0.16390584132519617</v>
      </c>
      <c r="S85" s="87">
        <f>G85/G84</f>
        <v>0.17132867132867133</v>
      </c>
      <c r="T85" s="87">
        <f>H85/H84</f>
        <v>0.25269784172661869</v>
      </c>
      <c r="U85" s="87">
        <f>I85/I84</f>
        <v>0.26653696498054474</v>
      </c>
      <c r="V85" s="87">
        <f>J85/J84</f>
        <v>0.26808510638297872</v>
      </c>
      <c r="W85" s="87">
        <f>K85/K84</f>
        <v>0.27537922987164526</v>
      </c>
      <c r="Y85" s="17" t="s">
        <v>37</v>
      </c>
      <c r="Z85" s="32">
        <f>B85/(B$84-B$79)</f>
        <v>0.21018418201516792</v>
      </c>
      <c r="AA85" s="32">
        <f>C85/(C$84-C$79)</f>
        <v>0.19572192513368983</v>
      </c>
      <c r="AB85" s="32">
        <f>D85/(D$84-D$79)</f>
        <v>0.2</v>
      </c>
      <c r="AC85" s="32">
        <f>E85/(E$84-E$79)</f>
        <v>0.17497456765005087</v>
      </c>
      <c r="AD85" s="32">
        <f>F85/(F$84-F$79)</f>
        <v>0.18146718146718147</v>
      </c>
      <c r="AE85" s="32">
        <f>G85/(G$84-G$79)</f>
        <v>0.18403755868544602</v>
      </c>
      <c r="AF85" s="32">
        <f>H85/(H$84-H$79)</f>
        <v>0.26787416587225932</v>
      </c>
      <c r="AG85" s="32">
        <f>I85/(I$84-I$79)</f>
        <v>0.28160328879753338</v>
      </c>
      <c r="AH85" s="32">
        <f>J85/(J$84-J$79)</f>
        <v>0.28965517241379313</v>
      </c>
      <c r="AI85" s="32">
        <f>K85/(K$84-K$79)</f>
        <v>0.29760403530895335</v>
      </c>
    </row>
    <row r="86" spans="1:35" x14ac:dyDescent="0.2">
      <c r="A86" s="1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7"/>
      <c r="N86" s="35"/>
      <c r="O86" s="87"/>
      <c r="P86" s="87"/>
      <c r="Q86" s="87"/>
      <c r="R86" s="87"/>
      <c r="S86" s="87"/>
      <c r="T86" s="87"/>
      <c r="U86" s="87"/>
      <c r="V86" s="87"/>
      <c r="W86" s="87"/>
      <c r="Y86" s="17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:35" x14ac:dyDescent="0.2">
      <c r="N87" s="64"/>
      <c r="O87" s="88"/>
      <c r="P87" s="88"/>
      <c r="Q87" s="88"/>
      <c r="R87" s="88"/>
      <c r="S87" s="88"/>
      <c r="T87" s="88"/>
      <c r="U87" s="88"/>
      <c r="V87" s="88"/>
      <c r="W87" s="88"/>
    </row>
    <row r="88" spans="1:35" x14ac:dyDescent="0.2">
      <c r="B88" s="6" t="s">
        <v>9</v>
      </c>
      <c r="C88" s="6" t="s">
        <v>10</v>
      </c>
      <c r="D88" s="6" t="s">
        <v>11</v>
      </c>
      <c r="E88" s="6" t="s">
        <v>12</v>
      </c>
      <c r="F88" s="6" t="s">
        <v>14</v>
      </c>
      <c r="G88" s="6" t="s">
        <v>15</v>
      </c>
      <c r="H88" s="6" t="s">
        <v>43</v>
      </c>
      <c r="I88" s="6" t="s">
        <v>33</v>
      </c>
      <c r="J88" s="6" t="s">
        <v>46</v>
      </c>
      <c r="K88" s="6" t="s">
        <v>51</v>
      </c>
      <c r="L88" s="6"/>
      <c r="N88" s="63" t="s">
        <v>9</v>
      </c>
      <c r="O88" s="89" t="s">
        <v>10</v>
      </c>
      <c r="P88" s="89" t="s">
        <v>11</v>
      </c>
      <c r="Q88" s="89" t="s">
        <v>12</v>
      </c>
      <c r="R88" s="89" t="s">
        <v>14</v>
      </c>
      <c r="S88" s="89" t="s">
        <v>15</v>
      </c>
      <c r="T88" s="89" t="s">
        <v>43</v>
      </c>
      <c r="U88" s="89" t="s">
        <v>33</v>
      </c>
      <c r="V88" s="89" t="s">
        <v>46</v>
      </c>
      <c r="W88" s="89" t="s">
        <v>51</v>
      </c>
      <c r="X88" s="6"/>
      <c r="Z88" s="6" t="s">
        <v>9</v>
      </c>
      <c r="AA88" s="73" t="s">
        <v>10</v>
      </c>
      <c r="AB88" s="73" t="s">
        <v>11</v>
      </c>
      <c r="AC88" s="73" t="s">
        <v>12</v>
      </c>
      <c r="AD88" s="73" t="s">
        <v>14</v>
      </c>
      <c r="AE88" s="73" t="s">
        <v>15</v>
      </c>
      <c r="AF88" s="73" t="s">
        <v>43</v>
      </c>
      <c r="AG88" s="73" t="s">
        <v>33</v>
      </c>
      <c r="AH88" s="73" t="s">
        <v>46</v>
      </c>
      <c r="AI88" s="73" t="s">
        <v>51</v>
      </c>
    </row>
    <row r="89" spans="1:35" x14ac:dyDescent="0.2">
      <c r="A89" s="4" t="s">
        <v>36</v>
      </c>
      <c r="M89" s="4" t="s">
        <v>36</v>
      </c>
      <c r="N89" s="64"/>
      <c r="O89" s="88"/>
      <c r="P89" s="88"/>
      <c r="Q89" s="88"/>
      <c r="R89" s="88"/>
      <c r="S89" s="88"/>
      <c r="T89" s="88"/>
      <c r="U89" s="88"/>
      <c r="V89" s="88"/>
      <c r="W89" s="88"/>
      <c r="Y89" s="4" t="s">
        <v>36</v>
      </c>
    </row>
    <row r="90" spans="1:35" x14ac:dyDescent="0.2">
      <c r="A90" s="8" t="s">
        <v>16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8" t="s">
        <v>16</v>
      </c>
      <c r="N90" s="61"/>
      <c r="O90" s="84"/>
      <c r="P90" s="84"/>
      <c r="Q90" s="84"/>
      <c r="R90" s="84"/>
      <c r="S90" s="84"/>
      <c r="T90" s="84"/>
      <c r="U90" s="84"/>
      <c r="V90" s="84"/>
      <c r="W90" s="84"/>
      <c r="X90" s="9"/>
      <c r="Y90" s="8" t="s">
        <v>16</v>
      </c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">
      <c r="A91" s="10" t="s">
        <v>1</v>
      </c>
      <c r="B91" s="19">
        <f t="shared" ref="B91:K91" si="20">B10+B37+B63</f>
        <v>1217</v>
      </c>
      <c r="C91" s="19">
        <f t="shared" si="20"/>
        <v>1438</v>
      </c>
      <c r="D91" s="19">
        <f t="shared" si="20"/>
        <v>1567</v>
      </c>
      <c r="E91" s="19">
        <f t="shared" si="20"/>
        <v>1788</v>
      </c>
      <c r="F91" s="19">
        <f t="shared" si="20"/>
        <v>2094</v>
      </c>
      <c r="G91" s="19">
        <f t="shared" si="20"/>
        <v>2240</v>
      </c>
      <c r="H91" s="19">
        <f t="shared" si="20"/>
        <v>2412</v>
      </c>
      <c r="I91" s="19">
        <f t="shared" si="20"/>
        <v>2504</v>
      </c>
      <c r="J91" s="19">
        <f t="shared" si="20"/>
        <v>2550</v>
      </c>
      <c r="K91" s="19">
        <f t="shared" si="20"/>
        <v>2521</v>
      </c>
      <c r="L91" s="19"/>
      <c r="M91" s="10" t="s">
        <v>1</v>
      </c>
      <c r="N91" s="31">
        <f>B91/B$112</f>
        <v>0.24595796281325788</v>
      </c>
      <c r="O91" s="76">
        <f>C91/C$112</f>
        <v>0.26555863342566943</v>
      </c>
      <c r="P91" s="76">
        <f>D91/D$112</f>
        <v>0.26818415197672429</v>
      </c>
      <c r="Q91" s="76">
        <f>E91/E$112</f>
        <v>0.2853950518754988</v>
      </c>
      <c r="R91" s="76">
        <f>F91/F$112</f>
        <v>0.32210429164743887</v>
      </c>
      <c r="S91" s="76">
        <f>G91/G$112</f>
        <v>0.34967218232906649</v>
      </c>
      <c r="T91" s="76">
        <f>H91/H$112</f>
        <v>0.36779505946935043</v>
      </c>
      <c r="U91" s="76">
        <f>I91/I$112</f>
        <v>0.38416692236882477</v>
      </c>
      <c r="V91" s="76">
        <f>J91/J$112</f>
        <v>0.39707256306446592</v>
      </c>
      <c r="W91" s="76">
        <f>K91/K$112</f>
        <v>0.40471985872531707</v>
      </c>
      <c r="X91" s="37"/>
      <c r="Y91" s="10" t="s">
        <v>1</v>
      </c>
      <c r="Z91" s="31">
        <f>B91/(B$112-B$107)</f>
        <v>0.28594924812030076</v>
      </c>
      <c r="AA91" s="31">
        <f>C91/(C$112-C$107)</f>
        <v>0.32453170841796436</v>
      </c>
      <c r="AB91" s="31">
        <f>D91/(D$112-D$107)</f>
        <v>0.33961855223233639</v>
      </c>
      <c r="AC91" s="31">
        <f>E91/(E$112-E$107)</f>
        <v>0.35667265110712149</v>
      </c>
      <c r="AD91" s="31">
        <f>F91/(F$112-F$107)</f>
        <v>0.3702917771883289</v>
      </c>
      <c r="AE91" s="31">
        <f>G91/(G$112-G$107)</f>
        <v>0.37978975924042047</v>
      </c>
      <c r="AF91" s="31">
        <f>H91/(H$112-H$107)</f>
        <v>0.38871877518130538</v>
      </c>
      <c r="AG91" s="31">
        <f>I91/(I$112-I$107)</f>
        <v>0.40270183338694115</v>
      </c>
      <c r="AH91" s="31">
        <f>J91/(J$112-J$107)</f>
        <v>0.41322314049586778</v>
      </c>
      <c r="AI91" s="31">
        <f>K91/(K$112-K$107)</f>
        <v>0.42107900450977115</v>
      </c>
    </row>
    <row r="92" spans="1:35" x14ac:dyDescent="0.2">
      <c r="A92" s="10" t="s">
        <v>2</v>
      </c>
      <c r="B92" s="19">
        <f t="shared" ref="B92:K92" si="21">B11+B38+B64</f>
        <v>23</v>
      </c>
      <c r="C92" s="19">
        <f t="shared" si="21"/>
        <v>23</v>
      </c>
      <c r="D92" s="19">
        <f t="shared" si="21"/>
        <v>21</v>
      </c>
      <c r="E92" s="19">
        <f t="shared" si="21"/>
        <v>29</v>
      </c>
      <c r="F92" s="19">
        <f t="shared" si="21"/>
        <v>26</v>
      </c>
      <c r="G92" s="19">
        <f t="shared" si="21"/>
        <v>23</v>
      </c>
      <c r="H92" s="19">
        <f t="shared" si="21"/>
        <v>22</v>
      </c>
      <c r="I92" s="19">
        <f t="shared" si="21"/>
        <v>19</v>
      </c>
      <c r="J92" s="19">
        <f t="shared" si="21"/>
        <v>18</v>
      </c>
      <c r="K92" s="19">
        <f t="shared" si="21"/>
        <v>16</v>
      </c>
      <c r="L92" s="19"/>
      <c r="M92" s="10" t="s">
        <v>2</v>
      </c>
      <c r="N92" s="31">
        <f>B92/B$112</f>
        <v>4.6483427647534357E-3</v>
      </c>
      <c r="O92" s="76">
        <f>C92/C$112</f>
        <v>4.2474607571560477E-3</v>
      </c>
      <c r="P92" s="76">
        <f>D92/D$112</f>
        <v>3.5940441553996235E-3</v>
      </c>
      <c r="Q92" s="76">
        <f>E92/E$112</f>
        <v>4.6288906624102153E-3</v>
      </c>
      <c r="R92" s="76">
        <f>F92/F$112</f>
        <v>3.9993847100446081E-3</v>
      </c>
      <c r="S92" s="76">
        <f>G92/G$112</f>
        <v>3.5903840149859507E-3</v>
      </c>
      <c r="T92" s="76">
        <f>H92/H$112</f>
        <v>3.3546813052759989E-3</v>
      </c>
      <c r="U92" s="76">
        <f>I92/I$112</f>
        <v>2.9150046026388461E-3</v>
      </c>
      <c r="V92" s="76">
        <f>J92/J$112</f>
        <v>2.8028651510432889E-3</v>
      </c>
      <c r="W92" s="76">
        <f>K92/K$112</f>
        <v>2.5686305988120084E-3</v>
      </c>
      <c r="X92" s="37"/>
      <c r="Y92" s="10" t="s">
        <v>2</v>
      </c>
      <c r="Z92" s="31">
        <f>B92/(B$112-B$107)</f>
        <v>5.4041353383458644E-3</v>
      </c>
      <c r="AA92" s="31">
        <f>C92/(C$112-C$107)</f>
        <v>5.1907018731663281E-3</v>
      </c>
      <c r="AB92" s="31">
        <f>D92/(D$112-D$107)</f>
        <v>4.5513654096228867E-3</v>
      </c>
      <c r="AC92" s="31">
        <f>E92/(E$112-E$107)</f>
        <v>5.7849591063235586E-3</v>
      </c>
      <c r="AD92" s="31">
        <f>F92/(F$112-F$107)</f>
        <v>4.5977011494252873E-3</v>
      </c>
      <c r="AE92" s="31">
        <f>G92/(G$112-G$107)</f>
        <v>3.8996269922007458E-3</v>
      </c>
      <c r="AF92" s="31">
        <f>H92/(H$112-H$107)</f>
        <v>3.5455278001611606E-3</v>
      </c>
      <c r="AG92" s="31">
        <f>I92/(I$112-I$107)</f>
        <v>3.0556449018977164E-3</v>
      </c>
      <c r="AH92" s="31">
        <f>J92/(J$112-J$107)</f>
        <v>2.9168692270296549E-3</v>
      </c>
      <c r="AI92" s="31">
        <f>K92/(K$112-K$107)</f>
        <v>2.6724569901453148E-3</v>
      </c>
    </row>
    <row r="93" spans="1:35" x14ac:dyDescent="0.2">
      <c r="A93" s="10" t="s">
        <v>13</v>
      </c>
      <c r="B93" s="19">
        <f t="shared" ref="B93:K93" si="22">B12+B39+B65</f>
        <v>0</v>
      </c>
      <c r="C93" s="19">
        <f t="shared" si="22"/>
        <v>0</v>
      </c>
      <c r="D93" s="19">
        <f t="shared" si="22"/>
        <v>0</v>
      </c>
      <c r="E93" s="19">
        <f t="shared" si="22"/>
        <v>0</v>
      </c>
      <c r="F93" s="19">
        <f t="shared" si="22"/>
        <v>8</v>
      </c>
      <c r="G93" s="19">
        <f t="shared" si="22"/>
        <v>13</v>
      </c>
      <c r="H93" s="19">
        <f t="shared" si="22"/>
        <v>14</v>
      </c>
      <c r="I93" s="19">
        <f t="shared" si="22"/>
        <v>9</v>
      </c>
      <c r="J93" s="19">
        <f t="shared" si="22"/>
        <v>12</v>
      </c>
      <c r="K93" s="19">
        <f t="shared" si="22"/>
        <v>9</v>
      </c>
      <c r="L93" s="19"/>
      <c r="M93" s="10" t="s">
        <v>13</v>
      </c>
      <c r="N93" s="31">
        <f>B93/B$112</f>
        <v>0</v>
      </c>
      <c r="O93" s="76">
        <f>C93/C$112</f>
        <v>0</v>
      </c>
      <c r="P93" s="76">
        <f>D93/D$112</f>
        <v>0</v>
      </c>
      <c r="Q93" s="76">
        <f>E93/E$112</f>
        <v>0</v>
      </c>
      <c r="R93" s="76">
        <f>F93/F$112</f>
        <v>1.2305799107829565E-3</v>
      </c>
      <c r="S93" s="76">
        <f>G93/G$112</f>
        <v>2.0293474867311896E-3</v>
      </c>
      <c r="T93" s="76">
        <f>H93/H$112</f>
        <v>2.1347971942665446E-3</v>
      </c>
      <c r="U93" s="76">
        <f>I93/I$112</f>
        <v>1.3807916538815588E-3</v>
      </c>
      <c r="V93" s="76">
        <f>J93/J$112</f>
        <v>1.8685767673621925E-3</v>
      </c>
      <c r="W93" s="76">
        <f>K93/K$112</f>
        <v>1.4448547118317548E-3</v>
      </c>
      <c r="X93" s="37"/>
      <c r="Y93" s="10" t="s">
        <v>13</v>
      </c>
      <c r="Z93" s="31">
        <f>B93/(B$112-B$107)</f>
        <v>0</v>
      </c>
      <c r="AA93" s="31">
        <f>C93/(C$112-C$107)</f>
        <v>0</v>
      </c>
      <c r="AB93" s="31">
        <f>D93/(D$112-D$107)</f>
        <v>0</v>
      </c>
      <c r="AC93" s="31">
        <f>E93/(E$112-E$107)</f>
        <v>0</v>
      </c>
      <c r="AD93" s="31">
        <f>F93/(F$112-F$107)</f>
        <v>1.4146772767462423E-3</v>
      </c>
      <c r="AE93" s="31">
        <f>G93/(G$112-G$107)</f>
        <v>2.204136995591726E-3</v>
      </c>
      <c r="AF93" s="31">
        <f>H93/(H$112-H$107)</f>
        <v>2.2562449637389204E-3</v>
      </c>
      <c r="AG93" s="31">
        <f>I93/(I$112-I$107)</f>
        <v>1.4474107430041815E-3</v>
      </c>
      <c r="AH93" s="31">
        <f>J93/(J$112-J$107)</f>
        <v>1.9445794846864365E-3</v>
      </c>
      <c r="AI93" s="31">
        <f>K93/(K$112-K$107)</f>
        <v>1.5032570569567397E-3</v>
      </c>
    </row>
    <row r="94" spans="1:35" x14ac:dyDescent="0.2">
      <c r="A94" s="10" t="s">
        <v>4</v>
      </c>
      <c r="B94" s="26">
        <f t="shared" ref="B94:K94" si="23">B13+B40+B66</f>
        <v>100</v>
      </c>
      <c r="C94" s="26">
        <f t="shared" si="23"/>
        <v>110</v>
      </c>
      <c r="D94" s="26">
        <f t="shared" si="23"/>
        <v>136</v>
      </c>
      <c r="E94" s="26">
        <f t="shared" si="23"/>
        <v>133</v>
      </c>
      <c r="F94" s="26">
        <f t="shared" si="23"/>
        <v>180</v>
      </c>
      <c r="G94" s="26">
        <f t="shared" si="23"/>
        <v>135</v>
      </c>
      <c r="H94" s="26">
        <f t="shared" si="23"/>
        <v>287</v>
      </c>
      <c r="I94" s="26">
        <f t="shared" si="23"/>
        <v>288</v>
      </c>
      <c r="J94" s="26">
        <f t="shared" si="23"/>
        <v>305</v>
      </c>
      <c r="K94" s="26">
        <f t="shared" si="23"/>
        <v>285</v>
      </c>
      <c r="L94" s="23"/>
      <c r="M94" s="10" t="s">
        <v>4</v>
      </c>
      <c r="N94" s="33">
        <f>B94/B$112</f>
        <v>2.021018593371059E-2</v>
      </c>
      <c r="O94" s="82">
        <f>C94/C$112</f>
        <v>2.0313942751615882E-2</v>
      </c>
      <c r="P94" s="82">
        <f>D94/D$112</f>
        <v>2.3275714530207086E-2</v>
      </c>
      <c r="Q94" s="82">
        <f>E94/E$112</f>
        <v>2.1229050279329607E-2</v>
      </c>
      <c r="R94" s="82">
        <f>F94/F$112</f>
        <v>2.7688047992616521E-2</v>
      </c>
      <c r="S94" s="82">
        <f>G94/G$112</f>
        <v>2.1073993131439275E-2</v>
      </c>
      <c r="T94" s="82">
        <f>H94/H$112</f>
        <v>4.3763342482464163E-2</v>
      </c>
      <c r="U94" s="82">
        <f>I94/I$112</f>
        <v>4.4185332924209883E-2</v>
      </c>
      <c r="V94" s="82">
        <f>J94/J$112</f>
        <v>4.749299283712239E-2</v>
      </c>
      <c r="W94" s="82">
        <f>K94/K$112</f>
        <v>4.5753732541338896E-2</v>
      </c>
      <c r="X94" s="37"/>
      <c r="Y94" s="10" t="s">
        <v>4</v>
      </c>
      <c r="Z94" s="33">
        <f>B94/(B$112-B$107)</f>
        <v>2.3496240601503758E-2</v>
      </c>
      <c r="AA94" s="33">
        <f>C94/(C$112-C$107)</f>
        <v>2.482509591514331E-2</v>
      </c>
      <c r="AB94" s="33">
        <f>D94/(D$112-D$107)</f>
        <v>2.9475509319462505E-2</v>
      </c>
      <c r="AC94" s="33">
        <f>E94/(E$112-E$107)</f>
        <v>2.6531019349690804E-2</v>
      </c>
      <c r="AD94" s="33">
        <f>F94/(F$112-F$107)</f>
        <v>3.1830238726790451E-2</v>
      </c>
      <c r="AE94" s="33">
        <f>G94/(G$112-G$107)</f>
        <v>2.288911495422177E-2</v>
      </c>
      <c r="AF94" s="33">
        <f>H94/(H$112-H$107)</f>
        <v>4.6253021756647868E-2</v>
      </c>
      <c r="AG94" s="33">
        <f>I94/(I$112-I$107)</f>
        <v>4.6317143776133808E-2</v>
      </c>
      <c r="AH94" s="33">
        <f>J94/(J$112-J$107)</f>
        <v>4.9424728569113598E-2</v>
      </c>
      <c r="AI94" s="33">
        <f>K94/(K$112-K$107)</f>
        <v>4.7603140136963422E-2</v>
      </c>
    </row>
    <row r="95" spans="1:35" x14ac:dyDescent="0.2">
      <c r="A95" s="67" t="s">
        <v>24</v>
      </c>
      <c r="B95" s="54">
        <f>SUM(B91:B94)</f>
        <v>1340</v>
      </c>
      <c r="C95" s="54">
        <f t="shared" ref="C95:I95" si="24">SUM(C91:C94)</f>
        <v>1571</v>
      </c>
      <c r="D95" s="54">
        <f t="shared" si="24"/>
        <v>1724</v>
      </c>
      <c r="E95" s="54">
        <f t="shared" si="24"/>
        <v>1950</v>
      </c>
      <c r="F95" s="54">
        <f t="shared" si="24"/>
        <v>2308</v>
      </c>
      <c r="G95" s="54">
        <f t="shared" si="24"/>
        <v>2411</v>
      </c>
      <c r="H95" s="54">
        <f t="shared" si="24"/>
        <v>2735</v>
      </c>
      <c r="I95" s="54">
        <f t="shared" si="24"/>
        <v>2820</v>
      </c>
      <c r="J95" s="54">
        <f>SUM(J91:J94)</f>
        <v>2885</v>
      </c>
      <c r="K95" s="54">
        <f>SUM(K91:K94)</f>
        <v>2831</v>
      </c>
      <c r="L95" s="54"/>
      <c r="M95" s="67" t="s">
        <v>24</v>
      </c>
      <c r="N95" s="32">
        <f>SUM(N91:N94)</f>
        <v>0.27081649151172194</v>
      </c>
      <c r="O95" s="55">
        <f t="shared" ref="O95:U95" si="25">SUM(O91:O94)</f>
        <v>0.29012003693444133</v>
      </c>
      <c r="P95" s="55">
        <f t="shared" si="25"/>
        <v>0.295053910662331</v>
      </c>
      <c r="Q95" s="55">
        <f t="shared" si="25"/>
        <v>0.31125299281723862</v>
      </c>
      <c r="R95" s="55">
        <f t="shared" si="25"/>
        <v>0.35502230426088299</v>
      </c>
      <c r="S95" s="55">
        <f t="shared" si="25"/>
        <v>0.37636590696222288</v>
      </c>
      <c r="T95" s="55">
        <f t="shared" si="25"/>
        <v>0.41704788045135716</v>
      </c>
      <c r="U95" s="55">
        <f t="shared" si="25"/>
        <v>0.43264805154955505</v>
      </c>
      <c r="V95" s="55">
        <f t="shared" ref="V95:W95" si="26">SUM(V91:V94)</f>
        <v>0.44923699781999377</v>
      </c>
      <c r="W95" s="55">
        <f t="shared" si="26"/>
        <v>0.45448707657729975</v>
      </c>
      <c r="X95" s="37"/>
      <c r="Y95" s="67" t="s">
        <v>24</v>
      </c>
      <c r="Z95" s="32">
        <f>SUM(Z91:Z94)</f>
        <v>0.31484962406015038</v>
      </c>
      <c r="AA95" s="32">
        <f t="shared" ref="AA95:AG95" si="27">SUM(AA91:AA94)</f>
        <v>0.35454750620627401</v>
      </c>
      <c r="AB95" s="32">
        <f t="shared" si="27"/>
        <v>0.37364542696142178</v>
      </c>
      <c r="AC95" s="32">
        <f t="shared" si="27"/>
        <v>0.38898862956313585</v>
      </c>
      <c r="AD95" s="32">
        <f t="shared" si="27"/>
        <v>0.40813439434129095</v>
      </c>
      <c r="AE95" s="32">
        <f t="shared" si="27"/>
        <v>0.40878263818243471</v>
      </c>
      <c r="AF95" s="32">
        <f t="shared" si="27"/>
        <v>0.44077356970185333</v>
      </c>
      <c r="AG95" s="32">
        <f t="shared" si="27"/>
        <v>0.45352203280797687</v>
      </c>
      <c r="AH95" s="32">
        <f t="shared" ref="AH95:AI95" si="28">SUM(AH91:AH94)</f>
        <v>0.46750931777669752</v>
      </c>
      <c r="AI95" s="32">
        <f t="shared" si="28"/>
        <v>0.47285785869383662</v>
      </c>
    </row>
    <row r="96" spans="1:35" x14ac:dyDescent="0.2">
      <c r="A96" s="1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1"/>
      <c r="N96" s="61"/>
      <c r="O96" s="84"/>
      <c r="P96" s="84"/>
      <c r="Q96" s="84"/>
      <c r="R96" s="84"/>
      <c r="S96" s="84"/>
      <c r="T96" s="84"/>
      <c r="U96" s="84"/>
      <c r="V96" s="84"/>
      <c r="W96" s="84"/>
      <c r="X96" s="9"/>
      <c r="Y96" s="11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">
      <c r="A97" s="8" t="s">
        <v>17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4"/>
      <c r="M97" s="8" t="s">
        <v>17</v>
      </c>
      <c r="N97" s="62"/>
      <c r="O97" s="85"/>
      <c r="P97" s="85"/>
      <c r="Q97" s="85"/>
      <c r="R97" s="85"/>
      <c r="S97" s="85"/>
      <c r="T97" s="85"/>
      <c r="U97" s="85"/>
      <c r="V97" s="85"/>
      <c r="W97" s="85"/>
      <c r="X97" s="14"/>
      <c r="Y97" s="8" t="s">
        <v>17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x14ac:dyDescent="0.2">
      <c r="A98" s="10" t="s">
        <v>3</v>
      </c>
      <c r="B98" s="19">
        <f t="shared" ref="B98:K98" si="29">B17+B44+B70</f>
        <v>178</v>
      </c>
      <c r="C98" s="19">
        <f t="shared" si="29"/>
        <v>235</v>
      </c>
      <c r="D98" s="19">
        <f t="shared" si="29"/>
        <v>278</v>
      </c>
      <c r="E98" s="19">
        <f t="shared" si="29"/>
        <v>287</v>
      </c>
      <c r="F98" s="19">
        <f t="shared" si="29"/>
        <v>294</v>
      </c>
      <c r="G98" s="19">
        <f t="shared" si="29"/>
        <v>259</v>
      </c>
      <c r="H98" s="19">
        <f t="shared" si="29"/>
        <v>274</v>
      </c>
      <c r="I98" s="19">
        <f t="shared" si="29"/>
        <v>289</v>
      </c>
      <c r="J98" s="19">
        <f t="shared" si="29"/>
        <v>289</v>
      </c>
      <c r="K98" s="19">
        <f t="shared" si="29"/>
        <v>279</v>
      </c>
      <c r="L98" s="19"/>
      <c r="M98" s="10" t="s">
        <v>3</v>
      </c>
      <c r="N98" s="31">
        <f>B98/B$112</f>
        <v>3.5974130962004851E-2</v>
      </c>
      <c r="O98" s="76">
        <f>C98/C$112</f>
        <v>4.339796860572484E-2</v>
      </c>
      <c r="P98" s="76">
        <f>D98/D$112</f>
        <v>4.7578298819099779E-2</v>
      </c>
      <c r="Q98" s="76">
        <f>E98/E$112</f>
        <v>4.5810055865921788E-2</v>
      </c>
      <c r="R98" s="76">
        <f>F98/F$112</f>
        <v>4.5223811721273648E-2</v>
      </c>
      <c r="S98" s="76">
        <f>G98/G$112</f>
        <v>4.0430846081798311E-2</v>
      </c>
      <c r="T98" s="76">
        <f>H98/H$112</f>
        <v>4.17810308020738E-2</v>
      </c>
      <c r="U98" s="76">
        <f>I98/I$112</f>
        <v>4.4338754219085612E-2</v>
      </c>
      <c r="V98" s="76">
        <f>J98/J$112</f>
        <v>4.5001557147306137E-2</v>
      </c>
      <c r="W98" s="76">
        <f>K98/K$112</f>
        <v>4.4790496066784397E-2</v>
      </c>
      <c r="X98" s="37"/>
      <c r="Y98" s="10" t="s">
        <v>3</v>
      </c>
      <c r="Z98" s="31">
        <f>B98/(B$112-B$107)</f>
        <v>4.1823308270676693E-2</v>
      </c>
      <c r="AA98" s="31">
        <f>C98/(C$112-C$107)</f>
        <v>5.3035432182351613E-2</v>
      </c>
      <c r="AB98" s="31">
        <f>D98/(D$112-D$107)</f>
        <v>6.025140875596012E-2</v>
      </c>
      <c r="AC98" s="31">
        <f>E98/(E$112-E$107)</f>
        <v>5.7251147017753842E-2</v>
      </c>
      <c r="AD98" s="31">
        <f>F98/(F$112-F$107)</f>
        <v>5.19893899204244E-2</v>
      </c>
      <c r="AE98" s="31">
        <f>G98/(G$112-G$107)</f>
        <v>4.3913190912173619E-2</v>
      </c>
      <c r="AF98" s="31">
        <f>H98/(H$112-H$107)</f>
        <v>4.4157937147461725E-2</v>
      </c>
      <c r="AG98" s="31">
        <f>I98/(I$112-I$107)</f>
        <v>4.6477967192023156E-2</v>
      </c>
      <c r="AH98" s="31">
        <f>J98/(J$112-J$107)</f>
        <v>4.6831955922865015E-2</v>
      </c>
      <c r="AI98" s="31">
        <f>K98/(K$112-K$107)</f>
        <v>4.6600968765658925E-2</v>
      </c>
    </row>
    <row r="99" spans="1:35" x14ac:dyDescent="0.2">
      <c r="A99" s="1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1"/>
      <c r="N99" s="61"/>
      <c r="O99" s="84"/>
      <c r="P99" s="84"/>
      <c r="Q99" s="84"/>
      <c r="R99" s="84"/>
      <c r="S99" s="84"/>
      <c r="T99" s="84"/>
      <c r="U99" s="84"/>
      <c r="V99" s="84"/>
      <c r="W99" s="84"/>
      <c r="X99" s="9"/>
      <c r="Y99" s="11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">
      <c r="A100" s="8" t="s">
        <v>18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4"/>
      <c r="M100" s="8" t="s">
        <v>18</v>
      </c>
      <c r="N100" s="62"/>
      <c r="O100" s="85"/>
      <c r="P100" s="85"/>
      <c r="Q100" s="85"/>
      <c r="R100" s="85"/>
      <c r="S100" s="85"/>
      <c r="T100" s="85"/>
      <c r="U100" s="85"/>
      <c r="V100" s="85"/>
      <c r="W100" s="85"/>
      <c r="X100" s="14"/>
      <c r="Y100" s="8" t="s">
        <v>18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x14ac:dyDescent="0.2">
      <c r="A101" s="10" t="s">
        <v>5</v>
      </c>
      <c r="B101" s="19">
        <f t="shared" ref="B101:K101" si="30">B20+B47+B73</f>
        <v>2362</v>
      </c>
      <c r="C101" s="19">
        <f t="shared" si="30"/>
        <v>2412</v>
      </c>
      <c r="D101" s="19">
        <f t="shared" si="30"/>
        <v>2382</v>
      </c>
      <c r="E101" s="19">
        <f t="shared" si="30"/>
        <v>2549</v>
      </c>
      <c r="F101" s="19">
        <f t="shared" si="30"/>
        <v>2808</v>
      </c>
      <c r="G101" s="19">
        <f t="shared" si="30"/>
        <v>2945</v>
      </c>
      <c r="H101" s="19">
        <f t="shared" si="30"/>
        <v>2888</v>
      </c>
      <c r="I101" s="19">
        <f t="shared" si="30"/>
        <v>2759</v>
      </c>
      <c r="J101" s="19">
        <f t="shared" si="30"/>
        <v>2606</v>
      </c>
      <c r="K101" s="19">
        <f t="shared" si="30"/>
        <v>2446</v>
      </c>
      <c r="L101" s="19"/>
      <c r="M101" s="10" t="s">
        <v>5</v>
      </c>
      <c r="N101" s="31">
        <f>B101/B$112</f>
        <v>0.47736459175424412</v>
      </c>
      <c r="O101" s="76">
        <f>C101/C$112</f>
        <v>0.44542936288088641</v>
      </c>
      <c r="P101" s="76">
        <f>D101/D$112</f>
        <v>0.40766729419818587</v>
      </c>
      <c r="Q101" s="76">
        <f>E101/E$112</f>
        <v>0.40686352753391858</v>
      </c>
      <c r="R101" s="76">
        <f>F101/F$112</f>
        <v>0.4319335486848177</v>
      </c>
      <c r="S101" s="76">
        <f>G101/G$112</f>
        <v>0.45972525757102717</v>
      </c>
      <c r="T101" s="76">
        <f>H101/H$112</f>
        <v>0.44037816407441294</v>
      </c>
      <c r="U101" s="76">
        <f>I101/I$112</f>
        <v>0.42328935256213562</v>
      </c>
      <c r="V101" s="76">
        <f>J101/J$112</f>
        <v>0.40579258797882278</v>
      </c>
      <c r="W101" s="76">
        <f>K101/K$112</f>
        <v>0.39267940279338576</v>
      </c>
      <c r="X101" s="37"/>
      <c r="Y101" s="10" t="s">
        <v>5</v>
      </c>
      <c r="Z101" s="31">
        <f>B101/(B$112-B$107)</f>
        <v>0.55498120300751874</v>
      </c>
      <c r="AA101" s="31">
        <f>C101/(C$112-C$107)</f>
        <v>0.54434664861205151</v>
      </c>
      <c r="AB101" s="31">
        <f>D101/(D$112-D$107)</f>
        <v>0.51625487646293888</v>
      </c>
      <c r="AC101" s="31">
        <f>E101/(E$112-E$107)</f>
        <v>0.50847795731099144</v>
      </c>
      <c r="AD101" s="31">
        <f>F101/(F$112-F$107)</f>
        <v>0.49655172413793103</v>
      </c>
      <c r="AE101" s="31">
        <f>G101/(G$112-G$107)</f>
        <v>0.4993218040013564</v>
      </c>
      <c r="AF101" s="31">
        <f>H101/(H$112-H$107)</f>
        <v>0.46543110394842868</v>
      </c>
      <c r="AG101" s="31">
        <f>I101/(I$112-I$107)</f>
        <v>0.44371180443872626</v>
      </c>
      <c r="AH101" s="31">
        <f>J101/(J$112-J$107)</f>
        <v>0.42229784475773779</v>
      </c>
      <c r="AI101" s="31">
        <f>K101/(K$112-K$107)</f>
        <v>0.40855186236846502</v>
      </c>
    </row>
    <row r="102" spans="1:35" x14ac:dyDescent="0.2">
      <c r="A102" s="1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1"/>
      <c r="N102" s="61"/>
      <c r="O102" s="84"/>
      <c r="P102" s="84"/>
      <c r="Q102" s="84"/>
      <c r="R102" s="84"/>
      <c r="S102" s="84"/>
      <c r="T102" s="84"/>
      <c r="U102" s="84"/>
      <c r="V102" s="84"/>
      <c r="W102" s="84"/>
      <c r="X102" s="9"/>
      <c r="Y102" s="11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">
      <c r="A103" s="8" t="s">
        <v>25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4"/>
      <c r="M103" s="8" t="s">
        <v>25</v>
      </c>
      <c r="N103" s="62"/>
      <c r="O103" s="85"/>
      <c r="P103" s="85"/>
      <c r="Q103" s="85"/>
      <c r="R103" s="85"/>
      <c r="S103" s="85"/>
      <c r="T103" s="85"/>
      <c r="U103" s="85"/>
      <c r="V103" s="85"/>
      <c r="W103" s="85"/>
      <c r="X103" s="14"/>
      <c r="Y103" s="8" t="s">
        <v>25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x14ac:dyDescent="0.2">
      <c r="A104" s="10" t="s">
        <v>25</v>
      </c>
      <c r="B104" s="19">
        <f t="shared" ref="B104:K104" si="31">B23+B50+B76</f>
        <v>0</v>
      </c>
      <c r="C104" s="19">
        <f t="shared" si="31"/>
        <v>0</v>
      </c>
      <c r="D104" s="19">
        <f t="shared" si="31"/>
        <v>0</v>
      </c>
      <c r="E104" s="19">
        <f t="shared" si="31"/>
        <v>0</v>
      </c>
      <c r="F104" s="19">
        <f t="shared" si="31"/>
        <v>71</v>
      </c>
      <c r="G104" s="19">
        <f t="shared" si="31"/>
        <v>124</v>
      </c>
      <c r="H104" s="19">
        <f t="shared" si="31"/>
        <v>144</v>
      </c>
      <c r="I104" s="19">
        <f t="shared" si="31"/>
        <v>183</v>
      </c>
      <c r="J104" s="19">
        <f t="shared" si="31"/>
        <v>202</v>
      </c>
      <c r="K104" s="19">
        <f t="shared" si="31"/>
        <v>204</v>
      </c>
      <c r="L104" s="19"/>
      <c r="M104" s="10" t="s">
        <v>25</v>
      </c>
      <c r="N104" s="31">
        <f>B104/B$112</f>
        <v>0</v>
      </c>
      <c r="O104" s="76">
        <f>C104/C$112</f>
        <v>0</v>
      </c>
      <c r="P104" s="76">
        <f>D104/D$112</f>
        <v>0</v>
      </c>
      <c r="Q104" s="76">
        <f>E104/E$112</f>
        <v>0</v>
      </c>
      <c r="R104" s="76">
        <f>F104/F$112</f>
        <v>1.0921396708198739E-2</v>
      </c>
      <c r="S104" s="76">
        <f>G104/G$112</f>
        <v>1.9356852950359039E-2</v>
      </c>
      <c r="T104" s="76">
        <f>H104/H$112</f>
        <v>2.1957913998170174E-2</v>
      </c>
      <c r="U104" s="76">
        <f>I104/I$112</f>
        <v>2.8076096962258362E-2</v>
      </c>
      <c r="V104" s="76">
        <f>J104/J$112</f>
        <v>3.1454375583930237E-2</v>
      </c>
      <c r="W104" s="76">
        <f>K104/K$112</f>
        <v>3.2750040134853109E-2</v>
      </c>
      <c r="X104" s="37"/>
      <c r="Y104" s="10" t="s">
        <v>25</v>
      </c>
      <c r="Z104" s="31">
        <f>B104/(B$112-B$107)</f>
        <v>0</v>
      </c>
      <c r="AA104" s="31">
        <f>C104/(C$112-C$107)</f>
        <v>0</v>
      </c>
      <c r="AB104" s="31">
        <f>D104/(D$112-D$107)</f>
        <v>0</v>
      </c>
      <c r="AC104" s="31">
        <f>E104/(E$112-E$107)</f>
        <v>0</v>
      </c>
      <c r="AD104" s="31">
        <f>F104/(F$112-F$107)</f>
        <v>1.25552608311229E-2</v>
      </c>
      <c r="AE104" s="31">
        <f>G104/(G$112-G$107)</f>
        <v>2.1024075957951849E-2</v>
      </c>
      <c r="AF104" s="31">
        <f>H104/(H$112-H$107)</f>
        <v>2.3207091055600322E-2</v>
      </c>
      <c r="AG104" s="31">
        <f>I104/(I$112-I$107)</f>
        <v>2.9430685107751688E-2</v>
      </c>
      <c r="AH104" s="31">
        <f>J104/(J$112-J$107)</f>
        <v>3.273375465888835E-2</v>
      </c>
      <c r="AI104" s="31">
        <f>K104/(K$112-K$107)</f>
        <v>3.4073826624352765E-2</v>
      </c>
    </row>
    <row r="105" spans="1:35" x14ac:dyDescent="0.2">
      <c r="A105" s="1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1"/>
      <c r="N105" s="61"/>
      <c r="O105" s="84"/>
      <c r="P105" s="84"/>
      <c r="Q105" s="84"/>
      <c r="R105" s="84"/>
      <c r="S105" s="84"/>
      <c r="T105" s="84"/>
      <c r="U105" s="84"/>
      <c r="V105" s="84"/>
      <c r="W105" s="84"/>
      <c r="X105" s="9"/>
      <c r="Y105" s="11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">
      <c r="A106" s="8" t="s">
        <v>19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4"/>
      <c r="M106" s="8" t="s">
        <v>19</v>
      </c>
      <c r="N106" s="62"/>
      <c r="O106" s="85"/>
      <c r="P106" s="85"/>
      <c r="Q106" s="85"/>
      <c r="R106" s="85"/>
      <c r="S106" s="85"/>
      <c r="T106" s="85"/>
      <c r="U106" s="85"/>
      <c r="V106" s="85"/>
      <c r="W106" s="85"/>
      <c r="X106" s="14"/>
      <c r="Y106" s="8" t="s">
        <v>19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x14ac:dyDescent="0.2">
      <c r="A107" s="13" t="s">
        <v>19</v>
      </c>
      <c r="B107" s="19">
        <f t="shared" ref="B107:K107" si="32">B26+B53+B79</f>
        <v>692</v>
      </c>
      <c r="C107" s="19">
        <f t="shared" si="32"/>
        <v>984</v>
      </c>
      <c r="D107" s="19">
        <f t="shared" si="32"/>
        <v>1229</v>
      </c>
      <c r="E107" s="19">
        <f t="shared" si="32"/>
        <v>1252</v>
      </c>
      <c r="F107" s="19">
        <f t="shared" si="32"/>
        <v>846</v>
      </c>
      <c r="G107" s="19">
        <f t="shared" si="32"/>
        <v>508</v>
      </c>
      <c r="H107" s="19">
        <f t="shared" si="32"/>
        <v>353</v>
      </c>
      <c r="I107" s="19">
        <f t="shared" si="32"/>
        <v>300</v>
      </c>
      <c r="J107" s="19">
        <f t="shared" si="32"/>
        <v>251</v>
      </c>
      <c r="K107" s="19">
        <f t="shared" si="32"/>
        <v>242</v>
      </c>
      <c r="L107" s="19"/>
      <c r="M107" s="13" t="s">
        <v>19</v>
      </c>
      <c r="N107" s="31">
        <f>B107/B$112</f>
        <v>0.13985448666127728</v>
      </c>
      <c r="O107" s="76">
        <f>C107/C$112</f>
        <v>0.18171745152354571</v>
      </c>
      <c r="P107" s="76">
        <f>D107/D$112</f>
        <v>0.21033715557076843</v>
      </c>
      <c r="Q107" s="76">
        <f>E107/E$112</f>
        <v>0.19984038308060653</v>
      </c>
      <c r="R107" s="76">
        <f>F107/F$112</f>
        <v>0.13013382556529765</v>
      </c>
      <c r="S107" s="76">
        <f>G107/G$112</f>
        <v>7.930065563534186E-2</v>
      </c>
      <c r="T107" s="76">
        <f>H107/H$112</f>
        <v>5.3827386398292161E-2</v>
      </c>
      <c r="U107" s="76">
        <f>I107/I$112</f>
        <v>4.6026388462718629E-2</v>
      </c>
      <c r="V107" s="76">
        <f>J107/J$112</f>
        <v>3.9084397383992525E-2</v>
      </c>
      <c r="W107" s="76">
        <f>K107/K$112</f>
        <v>3.8850537807031627E-2</v>
      </c>
      <c r="X107" s="37"/>
      <c r="Y107" s="13" t="s">
        <v>19</v>
      </c>
      <c r="Z107" s="34">
        <v>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</row>
    <row r="108" spans="1:35" x14ac:dyDescent="0.2">
      <c r="A108" s="1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1"/>
      <c r="N108" s="61"/>
      <c r="O108" s="84"/>
      <c r="P108" s="84"/>
      <c r="Q108" s="84"/>
      <c r="R108" s="84"/>
      <c r="S108" s="84"/>
      <c r="T108" s="84"/>
      <c r="U108" s="84"/>
      <c r="V108" s="84"/>
      <c r="W108" s="84"/>
      <c r="X108" s="9"/>
      <c r="Y108" s="11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">
      <c r="A109" s="15" t="s">
        <v>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4"/>
      <c r="M109" s="15" t="s">
        <v>6</v>
      </c>
      <c r="N109" s="62"/>
      <c r="O109" s="85"/>
      <c r="P109" s="85"/>
      <c r="Q109" s="85"/>
      <c r="R109" s="85"/>
      <c r="S109" s="85"/>
      <c r="T109" s="85"/>
      <c r="U109" s="85"/>
      <c r="V109" s="85"/>
      <c r="W109" s="85"/>
      <c r="X109" s="14"/>
      <c r="Y109" s="15" t="s">
        <v>6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x14ac:dyDescent="0.2">
      <c r="A110" s="10" t="s">
        <v>6</v>
      </c>
      <c r="B110" s="19">
        <f t="shared" ref="B110:K110" si="33">B29+B56+B82</f>
        <v>376</v>
      </c>
      <c r="C110" s="19">
        <f t="shared" si="33"/>
        <v>213</v>
      </c>
      <c r="D110" s="19">
        <f t="shared" si="33"/>
        <v>230</v>
      </c>
      <c r="E110" s="19">
        <f t="shared" si="33"/>
        <v>227</v>
      </c>
      <c r="F110" s="19">
        <f t="shared" si="33"/>
        <v>174</v>
      </c>
      <c r="G110" s="19">
        <f t="shared" si="33"/>
        <v>159</v>
      </c>
      <c r="H110" s="19">
        <f t="shared" si="33"/>
        <v>164</v>
      </c>
      <c r="I110" s="19">
        <f t="shared" si="33"/>
        <v>167</v>
      </c>
      <c r="J110" s="19">
        <f t="shared" si="33"/>
        <v>189</v>
      </c>
      <c r="K110" s="19">
        <f t="shared" si="33"/>
        <v>227</v>
      </c>
      <c r="L110" s="19"/>
      <c r="M110" s="10" t="s">
        <v>6</v>
      </c>
      <c r="N110" s="31">
        <f>B110/B$112</f>
        <v>7.5990299110751822E-2</v>
      </c>
      <c r="O110" s="76">
        <f>C110/C$112</f>
        <v>3.933518005540166E-2</v>
      </c>
      <c r="P110" s="76">
        <f>D110/D$112</f>
        <v>3.9363340749614922E-2</v>
      </c>
      <c r="Q110" s="76">
        <f>E110/E$112</f>
        <v>3.6233040702314444E-2</v>
      </c>
      <c r="R110" s="76">
        <f>F110/F$112</f>
        <v>2.6765113059529302E-2</v>
      </c>
      <c r="S110" s="76">
        <f>G110/G$112</f>
        <v>2.4820480799250703E-2</v>
      </c>
      <c r="T110" s="76">
        <f>H110/H$112</f>
        <v>2.5007624275693811E-2</v>
      </c>
      <c r="U110" s="76">
        <f>I110/I$112</f>
        <v>2.5621356244246701E-2</v>
      </c>
      <c r="V110" s="76">
        <f>J110/J$112</f>
        <v>2.943008408595453E-2</v>
      </c>
      <c r="W110" s="76">
        <f>K110/K$112</f>
        <v>3.6442446620645372E-2</v>
      </c>
      <c r="X110" s="37"/>
      <c r="Y110" s="10" t="s">
        <v>6</v>
      </c>
      <c r="Z110" s="31">
        <f>B110/(B$112-B$107)</f>
        <v>8.834586466165413E-2</v>
      </c>
      <c r="AA110" s="31">
        <f>C110/(C$112-C$107)</f>
        <v>4.8070412999322951E-2</v>
      </c>
      <c r="AB110" s="31">
        <f>D110/(D$112-D$107)</f>
        <v>4.9848287819679239E-2</v>
      </c>
      <c r="AC110" s="31">
        <f>E110/(E$112-E$107)</f>
        <v>4.528226610811889E-2</v>
      </c>
      <c r="AD110" s="31">
        <f>F110/(F$112-F$107)</f>
        <v>3.0769230769230771E-2</v>
      </c>
      <c r="AE110" s="31">
        <f>G110/(G$112-G$107)</f>
        <v>2.6958290946083419E-2</v>
      </c>
      <c r="AF110" s="31">
        <f>H110/(H$112-H$107)</f>
        <v>2.6430298146655921E-2</v>
      </c>
      <c r="AG110" s="31">
        <f>I110/(I$112-I$107)</f>
        <v>2.6857510453522034E-2</v>
      </c>
      <c r="AH110" s="31">
        <f>J110/(J$112-J$107)</f>
        <v>3.0627126883811376E-2</v>
      </c>
      <c r="AI110" s="31">
        <f>K110/(K$112-K$107)</f>
        <v>3.7915483547686653E-2</v>
      </c>
    </row>
    <row r="111" spans="1:35" ht="14.25" thickBot="1" x14ac:dyDescent="0.25">
      <c r="A111" s="21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91"/>
      <c r="M111" s="21"/>
      <c r="N111" s="66"/>
      <c r="O111" s="90"/>
      <c r="P111" s="90"/>
      <c r="Q111" s="90"/>
      <c r="R111" s="90"/>
      <c r="S111" s="90"/>
      <c r="T111" s="90"/>
      <c r="U111" s="90"/>
      <c r="V111" s="90"/>
      <c r="W111" s="90"/>
      <c r="X111" s="9"/>
      <c r="Y111" s="21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ht="14.25" thickTop="1" x14ac:dyDescent="0.2">
      <c r="A112" s="17" t="s">
        <v>22</v>
      </c>
      <c r="B112" s="18">
        <f t="shared" ref="B112:H112" si="34">B95+B98+B101+B104+B107+B110</f>
        <v>4948</v>
      </c>
      <c r="C112" s="18">
        <f t="shared" si="34"/>
        <v>5415</v>
      </c>
      <c r="D112" s="18">
        <f t="shared" si="34"/>
        <v>5843</v>
      </c>
      <c r="E112" s="18">
        <f t="shared" si="34"/>
        <v>6265</v>
      </c>
      <c r="F112" s="18">
        <f t="shared" si="34"/>
        <v>6501</v>
      </c>
      <c r="G112" s="18">
        <f t="shared" si="34"/>
        <v>6406</v>
      </c>
      <c r="H112" s="18">
        <f t="shared" si="34"/>
        <v>6558</v>
      </c>
      <c r="I112" s="18">
        <f>I95+I98+I101+I104+I107+I110</f>
        <v>6518</v>
      </c>
      <c r="J112" s="18">
        <f>J95+J98+J101+J104+J107+J110</f>
        <v>6422</v>
      </c>
      <c r="K112" s="18">
        <f>K95+K98+K101+K104+K107+K110</f>
        <v>6229</v>
      </c>
      <c r="L112" s="18"/>
      <c r="M112" s="17" t="s">
        <v>22</v>
      </c>
      <c r="N112" s="35">
        <f t="shared" ref="N112:U112" si="35">N95+N98+N101+N104+N107+N110</f>
        <v>1</v>
      </c>
      <c r="O112" s="87">
        <f t="shared" si="35"/>
        <v>1</v>
      </c>
      <c r="P112" s="87">
        <f t="shared" si="35"/>
        <v>1.0000000000000002</v>
      </c>
      <c r="Q112" s="87">
        <f t="shared" si="35"/>
        <v>1</v>
      </c>
      <c r="R112" s="87">
        <f t="shared" si="35"/>
        <v>1</v>
      </c>
      <c r="S112" s="87">
        <f t="shared" si="35"/>
        <v>1</v>
      </c>
      <c r="T112" s="87">
        <f t="shared" si="35"/>
        <v>1</v>
      </c>
      <c r="U112" s="87">
        <f t="shared" si="35"/>
        <v>1</v>
      </c>
      <c r="V112" s="87">
        <f t="shared" ref="V112:W112" si="36">V95+V98+V101+V104+V107+V110</f>
        <v>1</v>
      </c>
      <c r="W112" s="87">
        <f t="shared" si="36"/>
        <v>0.99999999999999989</v>
      </c>
      <c r="X112" s="37"/>
      <c r="Y112" s="17" t="s">
        <v>22</v>
      </c>
      <c r="Z112" s="32">
        <f>Z95+Z98+Z101+Z104+Z107+Z110</f>
        <v>1</v>
      </c>
      <c r="AA112" s="32">
        <f t="shared" ref="AA112:AG112" si="37">AA95+AA98+AA101+AA104+AA107+AA110</f>
        <v>1.0000000000000002</v>
      </c>
      <c r="AB112" s="32">
        <f t="shared" si="37"/>
        <v>1</v>
      </c>
      <c r="AC112" s="32">
        <f t="shared" si="37"/>
        <v>1</v>
      </c>
      <c r="AD112" s="32">
        <f t="shared" si="37"/>
        <v>1</v>
      </c>
      <c r="AE112" s="32">
        <f t="shared" si="37"/>
        <v>0.99999999999999989</v>
      </c>
      <c r="AF112" s="32">
        <f t="shared" si="37"/>
        <v>1</v>
      </c>
      <c r="AG112" s="32">
        <f t="shared" si="37"/>
        <v>1</v>
      </c>
      <c r="AH112" s="32">
        <f t="shared" ref="AH112:AI112" si="38">AH95+AH98+AH101+AH104+AH107+AH110</f>
        <v>1</v>
      </c>
      <c r="AI112" s="32">
        <f t="shared" si="38"/>
        <v>1</v>
      </c>
    </row>
    <row r="113" spans="1:35" x14ac:dyDescent="0.2">
      <c r="A113" s="17" t="s">
        <v>37</v>
      </c>
      <c r="B113" s="52">
        <f t="shared" ref="B113:I113" si="39">B95+B98+B104</f>
        <v>1518</v>
      </c>
      <c r="C113" s="52">
        <f t="shared" si="39"/>
        <v>1806</v>
      </c>
      <c r="D113" s="52">
        <f t="shared" si="39"/>
        <v>2002</v>
      </c>
      <c r="E113" s="52">
        <f t="shared" si="39"/>
        <v>2237</v>
      </c>
      <c r="F113" s="52">
        <f t="shared" si="39"/>
        <v>2673</v>
      </c>
      <c r="G113" s="52">
        <f t="shared" si="39"/>
        <v>2794</v>
      </c>
      <c r="H113" s="52">
        <f t="shared" si="39"/>
        <v>3153</v>
      </c>
      <c r="I113" s="52">
        <f t="shared" si="39"/>
        <v>3292</v>
      </c>
      <c r="J113" s="52">
        <f t="shared" ref="J113:K113" si="40">J95+J98+J104</f>
        <v>3376</v>
      </c>
      <c r="K113" s="52">
        <f t="shared" si="40"/>
        <v>3314</v>
      </c>
      <c r="L113" s="52"/>
      <c r="M113" s="17" t="s">
        <v>37</v>
      </c>
      <c r="N113" s="35">
        <f>B113/B112</f>
        <v>0.30679062247372674</v>
      </c>
      <c r="O113" s="87">
        <f t="shared" ref="O113:U113" si="41">C113/C112</f>
        <v>0.3335180055401662</v>
      </c>
      <c r="P113" s="87">
        <f t="shared" si="41"/>
        <v>0.34263220948143075</v>
      </c>
      <c r="Q113" s="87">
        <f t="shared" si="41"/>
        <v>0.35706304868316041</v>
      </c>
      <c r="R113" s="87">
        <f t="shared" si="41"/>
        <v>0.41116751269035534</v>
      </c>
      <c r="S113" s="87">
        <f t="shared" si="41"/>
        <v>0.43615360599438024</v>
      </c>
      <c r="T113" s="87">
        <f t="shared" si="41"/>
        <v>0.4807868252516011</v>
      </c>
      <c r="U113" s="87">
        <f t="shared" si="41"/>
        <v>0.50506290273089904</v>
      </c>
      <c r="V113" s="87">
        <f>J113/J112</f>
        <v>0.52569293055123012</v>
      </c>
      <c r="W113" s="87">
        <f>K113/K112</f>
        <v>0.53202761277893718</v>
      </c>
      <c r="X113" s="27"/>
      <c r="Y113" s="17" t="s">
        <v>37</v>
      </c>
      <c r="Z113" s="32">
        <f>B113/(B$112-B$107)</f>
        <v>0.35667293233082709</v>
      </c>
      <c r="AA113" s="32">
        <f t="shared" ref="AA113:AF113" si="42">C113/(C$112-C$107)</f>
        <v>0.40758293838862558</v>
      </c>
      <c r="AB113" s="32">
        <f t="shared" si="42"/>
        <v>0.43389683571738186</v>
      </c>
      <c r="AC113" s="32">
        <f t="shared" si="42"/>
        <v>0.4462397765808897</v>
      </c>
      <c r="AD113" s="32">
        <f t="shared" si="42"/>
        <v>0.4726790450928382</v>
      </c>
      <c r="AE113" s="32">
        <f t="shared" si="42"/>
        <v>0.47371990505256018</v>
      </c>
      <c r="AF113" s="32">
        <f t="shared" si="42"/>
        <v>0.50813859790491545</v>
      </c>
      <c r="AG113" s="32">
        <f>I113/(I$112-I$107)</f>
        <v>0.52943068510775171</v>
      </c>
      <c r="AH113" s="32">
        <f>J113/(J$112-J$107)</f>
        <v>0.54707502835845079</v>
      </c>
      <c r="AI113" s="32">
        <f>K113/(K$112-K$107)</f>
        <v>0.55353265408384833</v>
      </c>
    </row>
    <row r="114" spans="1:35" x14ac:dyDescent="0.2">
      <c r="A114" s="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8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8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 x14ac:dyDescent="0.2">
      <c r="A115" s="5" t="s">
        <v>44</v>
      </c>
    </row>
    <row r="118" spans="1:35" x14ac:dyDescent="0.2">
      <c r="A118" s="16" t="s">
        <v>26</v>
      </c>
      <c r="M118" s="16" t="s">
        <v>26</v>
      </c>
      <c r="Y118" s="16" t="s">
        <v>26</v>
      </c>
    </row>
    <row r="119" spans="1:35" x14ac:dyDescent="0.2">
      <c r="A119" s="16" t="s">
        <v>48</v>
      </c>
      <c r="M119" s="16" t="s">
        <v>48</v>
      </c>
      <c r="Y119" s="16" t="s">
        <v>48</v>
      </c>
    </row>
    <row r="120" spans="1:35" x14ac:dyDescent="0.2">
      <c r="A120" s="16" t="s">
        <v>50</v>
      </c>
      <c r="M120" s="16" t="s">
        <v>50</v>
      </c>
      <c r="Y120" s="16" t="s">
        <v>50</v>
      </c>
    </row>
    <row r="121" spans="1:35" x14ac:dyDescent="0.2">
      <c r="A121" s="38">
        <v>42114</v>
      </c>
      <c r="M121" s="38">
        <v>42114</v>
      </c>
      <c r="Y121" s="38">
        <v>42114</v>
      </c>
    </row>
  </sheetData>
  <pageMargins left="0.75" right="0.75" top="1" bottom="1" header="0.5" footer="0.5"/>
  <pageSetup scale="60" fitToWidth="3" fitToHeight="2" orientation="portrait" r:id="rId1"/>
  <headerFooter alignWithMargins="0"/>
  <rowBreaks count="1" manualBreakCount="1">
    <brk id="59" max="33" man="1"/>
  </rowBreaks>
  <colBreaks count="2" manualBreakCount="2">
    <brk id="12" max="120" man="1"/>
    <brk id="23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Report1, Ungrouped Races</vt:lpstr>
      <vt:lpstr>Report2, Grouped Races</vt:lpstr>
      <vt:lpstr>'Report1, Ungrouped Races'!Print_Area</vt:lpstr>
      <vt:lpstr>'Report2, Grouped Races'!Print_Area</vt:lpstr>
      <vt:lpstr>'Report1, Ungrouped Races'!Print_Titles</vt:lpstr>
      <vt:lpstr>'Report2, Grouped Races'!Print_Titles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 Moniodis</cp:lastModifiedBy>
  <cp:lastPrinted>2016-04-20T15:51:22Z</cp:lastPrinted>
  <dcterms:created xsi:type="dcterms:W3CDTF">1996-10-14T23:33:28Z</dcterms:created>
  <dcterms:modified xsi:type="dcterms:W3CDTF">2016-05-16T16:54:09Z</dcterms:modified>
</cp:coreProperties>
</file>